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960" windowHeight="5745" tabRatio="603" activeTab="8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" sheetId="13" r:id="rId13"/>
  </sheets>
  <definedNames/>
  <calcPr fullCalcOnLoad="1"/>
</workbook>
</file>

<file path=xl/sharedStrings.xml><?xml version="1.0" encoding="utf-8"?>
<sst xmlns="http://schemas.openxmlformats.org/spreadsheetml/2006/main" count="5076" uniqueCount="165">
  <si>
    <t>Nombre Empresa</t>
  </si>
  <si>
    <t>Descripcion Tipo Queja</t>
  </si>
  <si>
    <t>2007</t>
  </si>
  <si>
    <t>2008</t>
  </si>
  <si>
    <t>AEROGAL</t>
  </si>
  <si>
    <t>Cancelacion Vuelo</t>
  </si>
  <si>
    <t>Deficiencia en la prestacion del servicio</t>
  </si>
  <si>
    <t>Demora de Vuelo</t>
  </si>
  <si>
    <t>Informacion deficiente</t>
  </si>
  <si>
    <t>Mal Manejo de Equipaje</t>
  </si>
  <si>
    <t>Otros</t>
  </si>
  <si>
    <t>Reserva</t>
  </si>
  <si>
    <t>Sobreventa (Cancelacion Reserva)</t>
  </si>
  <si>
    <t>AEROPOSTAL</t>
  </si>
  <si>
    <t>AEROREPUBLICA</t>
  </si>
  <si>
    <t>AIR CANADA</t>
  </si>
  <si>
    <t>AIR COMET</t>
  </si>
  <si>
    <t>AIR FRANCE</t>
  </si>
  <si>
    <t>AIR MADRD</t>
  </si>
  <si>
    <t>AIRES</t>
  </si>
  <si>
    <t>AMERICAN</t>
  </si>
  <si>
    <t>AVIANCA</t>
  </si>
  <si>
    <t>CONTINENTAL</t>
  </si>
  <si>
    <t>COPA</t>
  </si>
  <si>
    <t>CUBANA</t>
  </si>
  <si>
    <t>DELTA</t>
  </si>
  <si>
    <t>IBERIA</t>
  </si>
  <si>
    <t>LACSA</t>
  </si>
  <si>
    <t>LAN CHILE</t>
  </si>
  <si>
    <t>LAN PERU</t>
  </si>
  <si>
    <t>LLOYD BOLIVIANO</t>
  </si>
  <si>
    <t>MEXICANA</t>
  </si>
  <si>
    <t>TAME</t>
  </si>
  <si>
    <t>VARIG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</si>
  <si>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</si>
  <si>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</si>
  <si>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</si>
  <si>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</si>
  <si>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</si>
  <si>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</si>
  <si>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</si>
  <si>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</si>
  <si>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</si>
  <si>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</si>
  <si>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</si>
  <si>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</si>
  <si>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DUTCH ANTILLES </t>
  </si>
  <si>
    <t>SATENA</t>
  </si>
  <si>
    <t>ADA</t>
  </si>
  <si>
    <t>Fuente: Aplicativo quejasvuelo</t>
  </si>
  <si>
    <t>EMPRESAS REGULARES - OPERACIÓN INTERNACIONAL</t>
  </si>
  <si>
    <t>EASYFLY S.A</t>
  </si>
  <si>
    <t>SAM</t>
  </si>
  <si>
    <t>EMPRESAS REGULARES - OPERACIÓN NACIONAL</t>
  </si>
  <si>
    <t>TOTALES</t>
  </si>
  <si>
    <t>TRANS AMERICAN</t>
  </si>
  <si>
    <t>QUEJAS MENSUALES POR DEFICIENCIAS EN LA CALIDAD DEL SERVICIO DE TRANSPORTE AÉREO</t>
  </si>
  <si>
    <t>CUADRO N° 5</t>
  </si>
  <si>
    <t>CUADRO N° 6</t>
  </si>
  <si>
    <t>CUADRO N° 3</t>
  </si>
  <si>
    <t>DEFICIENCIAS EN LA CALIDAD DEL SERVICIO DE TRANSPORTE AÉREO - OPERACIÓN NACIONAL</t>
  </si>
  <si>
    <t>QUEJAS MENSUALES POR EMPRESA</t>
  </si>
  <si>
    <t>TOTAL</t>
  </si>
  <si>
    <t>VAR. 2008/2007</t>
  </si>
  <si>
    <t>EASYFLY</t>
  </si>
  <si>
    <t>CUADRO N° 4</t>
  </si>
  <si>
    <t>DEFICIENCIAS EN LA CALIDAD DEL SERVICIO DE TRANSPORTE AÉREO - OPERACIÓN INTERNACIONAL</t>
  </si>
  <si>
    <t>QUEJAS MENSUALES POR MOTIVO</t>
  </si>
  <si>
    <t>CUADRO N° 2</t>
  </si>
  <si>
    <t>CUADRO N° 1</t>
  </si>
  <si>
    <t>2007 (ENE-DIC)</t>
  </si>
  <si>
    <t>2007   (ENE-DIC)</t>
  </si>
  <si>
    <t>2007  (ENE-DIC)</t>
  </si>
  <si>
    <t>INTERNACIONAL</t>
  </si>
  <si>
    <t xml:space="preserve">DEFICIENCIAS EN LA CALIDAD DEL SERVICIO DE TRANSPORTE AÉREO </t>
  </si>
  <si>
    <t>CUADRO N° 7</t>
  </si>
  <si>
    <t>AÑO</t>
  </si>
  <si>
    <t>MES</t>
  </si>
  <si>
    <t>TOTAL VUELOS</t>
  </si>
  <si>
    <t>CANCELADOS</t>
  </si>
  <si>
    <t>INCONTROLABLES</t>
  </si>
  <si>
    <t>DEMORADOS</t>
  </si>
  <si>
    <t>DEM - INCONTRLABLES</t>
  </si>
  <si>
    <t>CUMPLIMIENTO VUELOS</t>
  </si>
  <si>
    <t>CUMPLIMIENTO EMPRESA</t>
  </si>
  <si>
    <t>A.ARGENTINAS</t>
  </si>
  <si>
    <t>DUTCH ANTILLES</t>
  </si>
  <si>
    <t>SPIRIT AIRLINES</t>
  </si>
  <si>
    <t>VRG LINHAS AEREAS</t>
  </si>
  <si>
    <t>CUADRO N° 8</t>
  </si>
  <si>
    <t>CUMPLIMIENTO DEL SERVICIO DE TRANSPORTE AÉREO REGULAR DE PASAJEROS</t>
  </si>
  <si>
    <t>Fuente: Empresas Aéreas</t>
  </si>
  <si>
    <t>CUADRO N° 9</t>
  </si>
  <si>
    <t>PERIODO</t>
  </si>
  <si>
    <t>VARIACIÓN 2008/2007</t>
  </si>
  <si>
    <t>MOTIVOS TÉCNICOS</t>
  </si>
  <si>
    <t>FALTA TRÁFICO</t>
  </si>
  <si>
    <t>MOTIVOS OPERACIONALES</t>
  </si>
  <si>
    <t>NACIONAL</t>
  </si>
  <si>
    <t>MINUTOS DEMORA</t>
  </si>
  <si>
    <t>PROMEDIO DEMORA POR VUELO (MINUTOS</t>
  </si>
  <si>
    <t>CUADRO N° 10</t>
  </si>
  <si>
    <t>VUELOS CANCELADOS POR MOTIVO MES A MES</t>
  </si>
  <si>
    <t>VUELOS DEMORADOS POR MOTIVO MES A MES</t>
  </si>
  <si>
    <t>CUADRO N° 11</t>
  </si>
  <si>
    <t>DEMORA POR VUELO (MINUTOS)</t>
  </si>
  <si>
    <t>CUADRO N° 12</t>
  </si>
  <si>
    <t xml:space="preserve">EMPRESAS REGULARES </t>
  </si>
  <si>
    <t>EMPRESAS REGULARES</t>
  </si>
  <si>
    <t>AEROLINEAS ARGENTINAS</t>
  </si>
  <si>
    <t>Nombre</t>
  </si>
  <si>
    <t>ICARO S.A.</t>
  </si>
  <si>
    <t>AAL</t>
  </si>
  <si>
    <t>ACA</t>
  </si>
  <si>
    <t>AFR</t>
  </si>
  <si>
    <t>ARE</t>
  </si>
  <si>
    <t>ARG</t>
  </si>
  <si>
    <t>AVA</t>
  </si>
  <si>
    <t>CMP</t>
  </si>
  <si>
    <t>COA</t>
  </si>
  <si>
    <t>CUB</t>
  </si>
  <si>
    <t>DAL</t>
  </si>
  <si>
    <t>DNL</t>
  </si>
  <si>
    <t>GLG</t>
  </si>
  <si>
    <t>IBE</t>
  </si>
  <si>
    <t>LAN</t>
  </si>
  <si>
    <t>LPE</t>
  </si>
  <si>
    <t>LRC</t>
  </si>
  <si>
    <t>MPD</t>
  </si>
  <si>
    <t>MXA</t>
  </si>
  <si>
    <t>NKS</t>
  </si>
  <si>
    <t>RPB</t>
  </si>
  <si>
    <t>TAE</t>
  </si>
  <si>
    <t>TPU</t>
  </si>
  <si>
    <t>VRN</t>
  </si>
  <si>
    <t>ANQ</t>
  </si>
  <si>
    <t>EFY</t>
  </si>
  <si>
    <t>LLOYD AÉREO BOLIVIANO</t>
  </si>
  <si>
    <t>ALV</t>
  </si>
  <si>
    <t>ICD</t>
  </si>
  <si>
    <t>LLB</t>
  </si>
  <si>
    <t>NSE</t>
  </si>
  <si>
    <t>VRG</t>
  </si>
  <si>
    <t>QUEJAS POR CADA 100.000 PASAJEROS</t>
  </si>
  <si>
    <t xml:space="preserve">VRG LINHAS AEREAS S.A </t>
  </si>
  <si>
    <t xml:space="preserve">Sigla </t>
  </si>
  <si>
    <t>EMPRESA</t>
  </si>
  <si>
    <t>PASAJEROS MOVILIZADOS POR EMPRESA</t>
  </si>
  <si>
    <t>CUADRO N° 13</t>
  </si>
  <si>
    <t>AEROES</t>
  </si>
  <si>
    <t>TACA</t>
  </si>
  <si>
    <t xml:space="preserve">TRANS AMERICAN </t>
  </si>
  <si>
    <t>ORIGEN DESTINO (ENERO 2007 A AGOSTO 2008)</t>
  </si>
  <si>
    <t>2008 MES A MES</t>
  </si>
  <si>
    <t xml:space="preserve">2008 MES A MES </t>
  </si>
  <si>
    <t>SAVIARE</t>
  </si>
  <si>
    <t>2007 - 2008 MES A MES</t>
  </si>
  <si>
    <t>AEROL. ARGENTINAS</t>
  </si>
  <si>
    <t>TRANS AMERICAN AIR LINES</t>
  </si>
  <si>
    <t xml:space="preserve"> </t>
  </si>
  <si>
    <t>2008   (ENE-DIC)</t>
  </si>
  <si>
    <t>ACUM. (ENE-DIC)</t>
  </si>
  <si>
    <t>2008     (ENE-DIC)</t>
  </si>
  <si>
    <t>2008    (ENE-DIC)</t>
  </si>
  <si>
    <t>ACUM ENE-DIC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</si>
</sst>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[$-240A]dddd\,\ dd&quot; de &quot;mmmm&quot; de &quot;yyyy"/>
    <numFmt numFmtId="174" formatCode="mmm"/>
    <numFmt numFmtId="175" formatCode="0.0%"/>
    <numFmt numFmtId="176" formatCode="0.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"/>
      <family val="0"/>
    </font>
    <font>
      <sz val="10"/>
      <name val=""/>
      <family val="0"/>
    </font>
    <font>
      <sz val="8"/>
      <name val="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5"/>
      <name val="Arial"/>
      <family val="2"/>
    </font>
    <font>
      <sz val="2"/>
      <name val="Arial"/>
      <family val="0"/>
    </font>
    <font>
      <sz val="2.25"/>
      <name val="Arial"/>
      <family val="0"/>
    </font>
    <font>
      <b/>
      <sz val="1.25"/>
      <name val="Arial"/>
      <family val="2"/>
    </font>
    <font>
      <b/>
      <sz val="2.25"/>
      <name val="Arial"/>
      <family val="0"/>
    </font>
    <font>
      <b/>
      <sz val="1.5"/>
      <name val="Arial"/>
      <family val="2"/>
    </font>
    <font>
      <sz val="1.25"/>
      <name val="Arial"/>
      <family val="2"/>
    </font>
    <font>
      <sz val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2" fontId="4" fillId="2" borderId="1" xfId="0" applyFill="1" applyBorder="1" applyAlignment="1">
      <alignment horizontal="centerContinuous" vertical="top"/>
    </xf>
    <xf numFmtId="174" fontId="5" fillId="2" borderId="1" xfId="0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9" fontId="8" fillId="0" borderId="0" xfId="0" applyNumberFormat="1" applyFont="1" applyAlignment="1">
      <alignment/>
    </xf>
    <xf numFmtId="9" fontId="8" fillId="3" borderId="1" xfId="0" applyNumberFormat="1" applyFont="1" applyFill="1" applyBorder="1" applyAlignment="1">
      <alignment/>
    </xf>
    <xf numFmtId="9" fontId="8" fillId="4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3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Border="1" applyAlignment="1">
      <alignment/>
    </xf>
    <xf numFmtId="0" fontId="4" fillId="2" borderId="2" xfId="0" applyFill="1" applyBorder="1" applyAlignment="1">
      <alignment vertical="center" wrapText="1"/>
    </xf>
    <xf numFmtId="0" fontId="4" fillId="2" borderId="3" xfId="0" applyFill="1" applyBorder="1" applyAlignment="1">
      <alignment vertical="center" wrapText="1"/>
    </xf>
    <xf numFmtId="1" fontId="0" fillId="0" borderId="0" xfId="0" applyNumberFormat="1" applyAlignment="1">
      <alignment/>
    </xf>
    <xf numFmtId="0" fontId="9" fillId="4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3" fontId="0" fillId="3" borderId="1" xfId="0" applyNumberFormat="1" applyFill="1" applyBorder="1" applyAlignment="1">
      <alignment/>
    </xf>
    <xf numFmtId="0" fontId="1" fillId="4" borderId="5" xfId="0" applyFont="1" applyFill="1" applyBorder="1" applyAlignment="1">
      <alignment/>
    </xf>
    <xf numFmtId="0" fontId="11" fillId="0" borderId="0" xfId="0" applyFont="1" applyAlignment="1">
      <alignment/>
    </xf>
    <xf numFmtId="9" fontId="8" fillId="4" borderId="5" xfId="0" applyNumberFormat="1" applyFont="1" applyFill="1" applyBorder="1" applyAlignment="1">
      <alignment horizontal="center" wrapText="1"/>
    </xf>
    <xf numFmtId="9" fontId="8" fillId="4" borderId="5" xfId="0" applyNumberFormat="1" applyFont="1" applyFill="1" applyBorder="1" applyAlignment="1">
      <alignment horizontal="center" vertical="top"/>
    </xf>
    <xf numFmtId="0" fontId="0" fillId="0" borderId="5" xfId="0" applyFont="1" applyBorder="1" applyAlignment="1">
      <alignment/>
    </xf>
    <xf numFmtId="0" fontId="7" fillId="0" borderId="5" xfId="0" applyFont="1" applyBorder="1" applyAlignment="1">
      <alignment/>
    </xf>
    <xf numFmtId="9" fontId="8" fillId="3" borderId="5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5" xfId="0" applyFont="1" applyBorder="1" applyAlignment="1">
      <alignment/>
    </xf>
    <xf numFmtId="9" fontId="1" fillId="0" borderId="5" xfId="0" applyNumberFormat="1" applyFont="1" applyBorder="1" applyAlignment="1">
      <alignment/>
    </xf>
    <xf numFmtId="9" fontId="7" fillId="0" borderId="5" xfId="0" applyNumberFormat="1" applyFont="1" applyBorder="1" applyAlignment="1">
      <alignment/>
    </xf>
    <xf numFmtId="9" fontId="0" fillId="0" borderId="5" xfId="0" applyNumberFormat="1" applyFont="1" applyBorder="1" applyAlignment="1">
      <alignment/>
    </xf>
    <xf numFmtId="0" fontId="1" fillId="3" borderId="5" xfId="0" applyFont="1" applyFill="1" applyBorder="1" applyAlignment="1">
      <alignment/>
    </xf>
    <xf numFmtId="9" fontId="1" fillId="3" borderId="5" xfId="0" applyNumberFormat="1" applyFont="1" applyFill="1" applyBorder="1" applyAlignment="1">
      <alignment/>
    </xf>
    <xf numFmtId="9" fontId="7" fillId="3" borderId="5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3" fontId="9" fillId="4" borderId="5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3" fontId="0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3" borderId="5" xfId="0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9" fontId="0" fillId="3" borderId="5" xfId="0" applyNumberFormat="1" applyFont="1" applyFill="1" applyBorder="1" applyAlignment="1">
      <alignment/>
    </xf>
    <xf numFmtId="0" fontId="13" fillId="4" borderId="5" xfId="0" applyFont="1" applyFill="1" applyBorder="1" applyAlignment="1">
      <alignment vertical="center" wrapText="1"/>
    </xf>
    <xf numFmtId="9" fontId="8" fillId="4" borderId="1" xfId="0" applyNumberFormat="1" applyFont="1" applyFill="1" applyBorder="1" applyAlignment="1">
      <alignment horizontal="center" vertical="top"/>
    </xf>
    <xf numFmtId="3" fontId="0" fillId="0" borderId="1" xfId="0" applyNumberFormat="1" applyFill="1" applyBorder="1" applyAlignment="1">
      <alignment/>
    </xf>
    <xf numFmtId="0" fontId="1" fillId="0" borderId="0" xfId="0" applyFont="1" applyAlignment="1">
      <alignment/>
    </xf>
    <xf numFmtId="3" fontId="1" fillId="4" borderId="5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72" fontId="14" fillId="2" borderId="1" xfId="0" applyFont="1" applyFill="1" applyAlignment="1">
      <alignment horizontal="centerContinuous" vertical="top"/>
    </xf>
    <xf numFmtId="174" fontId="15" fillId="2" borderId="1" xfId="0" applyNumberFormat="1" applyFont="1" applyFill="1" applyAlignment="1">
      <alignment horizontal="center" vertical="top"/>
    </xf>
    <xf numFmtId="3" fontId="1" fillId="4" borderId="5" xfId="0" applyNumberFormat="1" applyFill="1" applyBorder="1" applyAlignment="1">
      <alignment/>
    </xf>
    <xf numFmtId="3" fontId="0" fillId="5" borderId="5" xfId="0" applyNumberFormat="1" applyFont="1" applyFill="1" applyBorder="1" applyAlignment="1">
      <alignment/>
    </xf>
    <xf numFmtId="0" fontId="0" fillId="6" borderId="6" xfId="0" applyBorder="1" applyAlignment="1">
      <alignment horizontal="left" vertical="top"/>
    </xf>
    <xf numFmtId="0" fontId="0" fillId="6" borderId="2" xfId="0" applyBorder="1" applyAlignment="1">
      <alignment horizontal="left" vertical="top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6" borderId="7" xfId="0" applyBorder="1" applyAlignment="1">
      <alignment horizontal="left" vertical="top"/>
    </xf>
    <xf numFmtId="0" fontId="0" fillId="6" borderId="8" xfId="0" applyBorder="1" applyAlignment="1">
      <alignment vertical="top"/>
    </xf>
    <xf numFmtId="0" fontId="0" fillId="6" borderId="9" xfId="0" applyBorder="1" applyAlignment="1">
      <alignment vertical="top"/>
    </xf>
    <xf numFmtId="0" fontId="0" fillId="6" borderId="4" xfId="0" applyBorder="1" applyAlignment="1">
      <alignment horizontal="left" vertical="top"/>
    </xf>
    <xf numFmtId="0" fontId="0" fillId="6" borderId="8" xfId="0" applyBorder="1" applyAlignment="1">
      <alignment horizontal="left" vertical="top"/>
    </xf>
    <xf numFmtId="0" fontId="0" fillId="6" borderId="9" xfId="0" applyBorder="1" applyAlignment="1">
      <alignment horizontal="left" vertical="top"/>
    </xf>
    <xf numFmtId="0" fontId="0" fillId="0" borderId="4" xfId="0" applyFont="1" applyBorder="1" applyAlignment="1">
      <alignment/>
    </xf>
    <xf numFmtId="0" fontId="8" fillId="4" borderId="5" xfId="0" applyFont="1" applyFill="1" applyBorder="1" applyAlignment="1">
      <alignment horizontal="center"/>
    </xf>
    <xf numFmtId="0" fontId="0" fillId="6" borderId="6" xfId="0" applyBorder="1" applyAlignment="1">
      <alignment vertical="top"/>
    </xf>
    <xf numFmtId="0" fontId="1" fillId="0" borderId="10" xfId="0" applyFont="1" applyBorder="1" applyAlignment="1">
      <alignment/>
    </xf>
    <xf numFmtId="9" fontId="8" fillId="4" borderId="1" xfId="0" applyNumberFormat="1" applyFont="1" applyFill="1" applyBorder="1" applyAlignment="1">
      <alignment horizontal="center" vertical="center" wrapText="1"/>
    </xf>
    <xf numFmtId="0" fontId="0" fillId="6" borderId="3" xfId="0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12" fillId="0" borderId="5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4" fillId="2" borderId="1" xfId="0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9" fontId="8" fillId="4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13" xfId="0" applyFont="1" applyBorder="1" applyAlignment="1">
      <alignment horizontal="left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9" fontId="8" fillId="4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3" fontId="0" fillId="4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/>
    </xf>
    <xf numFmtId="3" fontId="0" fillId="3" borderId="5" xfId="0" applyNumberFormat="1" applyFont="1" applyFill="1" applyBorder="1" applyAlignment="1">
      <alignment horizontal="left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3" fontId="0" fillId="4" borderId="14" xfId="0" applyNumberFormat="1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 horizontal="center"/>
    </xf>
    <xf numFmtId="3" fontId="0" fillId="4" borderId="16" xfId="0" applyNumberFormat="1" applyFont="1" applyFill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1" fillId="4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14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CUMPLIMIENTO ITINERARIO COMERCIAL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'CUADRO 8'!#REF!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'CUADRO 8'!$C$5:$Y$6</c:f>
              <c:multiLvlStrCache/>
            </c:multiLvlStrRef>
          </c:cat>
          <c:val>
            <c:numRef>
              <c:f>'CUADRO 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8'!#REF!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'CUADRO 8'!$C$5:$Y$6</c:f>
              <c:multiLvlStrCache/>
            </c:multiLvlStrRef>
          </c:cat>
          <c:val>
            <c:numRef>
              <c:f>'CUADRO 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'CUADRO 8'!#REF!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'CUADRO 8'!$C$5:$Y$6</c:f>
              <c:multiLvlStrCache/>
            </c:multiLvlStrRef>
          </c:cat>
          <c:val>
            <c:numRef>
              <c:f>'CUADRO 8'!#REF!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1947516"/>
        <c:axId val="19092189"/>
      </c:bar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92189"/>
        <c:crosses val="autoZero"/>
        <c:auto val="1"/>
        <c:lblOffset val="100"/>
        <c:noMultiLvlLbl val="0"/>
      </c:catAx>
      <c:valAx>
        <c:axId val="19092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19475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CUMPLIMIENTO DE ITINERARIOS COMERCIALES - PORCENTUALMENTE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'CUADRO 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'CUADRO 8'!$C$5:$Y$6</c:f>
              <c:multiLvlStrCache/>
            </c:multiLvlStrRef>
          </c:cat>
          <c:val>
            <c:numRef>
              <c:f>'CUADRO 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'CUADRO 8'!$C$5:$Y$6</c:f>
              <c:multiLvlStrCache/>
            </c:multiLvlStrRef>
          </c:cat>
          <c:val>
            <c:numRef>
              <c:f>'CUADRO 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'CUADRO 8'!#REF!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'CUADRO 8'!$C$5:$Y$6</c:f>
              <c:multiLvlStrCache/>
            </c:multiLvlStrRef>
          </c:cat>
          <c:val>
            <c:numRef>
              <c:f>'CUADRO 8'!#REF!</c:f>
              <c:numCache>
                <c:ptCount val="1"/>
                <c:pt idx="0">
                  <c:v>1</c:v>
                </c:pt>
              </c:numCache>
            </c:numRef>
          </c:val>
        </c:ser>
        <c:axId val="37611974"/>
        <c:axId val="2963447"/>
      </c:area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963447"/>
        <c:crosses val="autoZero"/>
        <c:auto val="1"/>
        <c:lblOffset val="100"/>
        <c:noMultiLvlLbl val="0"/>
      </c:catAx>
      <c:valAx>
        <c:axId val="296344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76119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189</xdr:row>
      <xdr:rowOff>0</xdr:rowOff>
    </xdr:from>
    <xdr:to>
      <xdr:col>19</xdr:col>
      <xdr:colOff>361950</xdr:colOff>
      <xdr:row>189</xdr:row>
      <xdr:rowOff>0</xdr:rowOff>
    </xdr:to>
    <xdr:graphicFrame>
      <xdr:nvGraphicFramePr>
        <xdr:cNvPr id="1" name="Chart 1"/>
        <xdr:cNvGraphicFramePr/>
      </xdr:nvGraphicFramePr>
      <xdr:xfrm>
        <a:off x="0" y="30794325"/>
        <a:ext cx="9991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18</xdr:col>
      <xdr:colOff>409575</xdr:colOff>
      <xdr:row>189</xdr:row>
      <xdr:rowOff>0</xdr:rowOff>
    </xdr:to>
    <xdr:graphicFrame>
      <xdr:nvGraphicFramePr>
        <xdr:cNvPr id="2" name="Chart 2"/>
        <xdr:cNvGraphicFramePr/>
      </xdr:nvGraphicFramePr>
      <xdr:xfrm>
        <a:off x="0" y="30794325"/>
        <a:ext cx="9601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="74" zoomScaleNormal="74" workbookViewId="0" topLeftCell="A1">
      <selection activeCell="B9" sqref="B9"/>
    </sheetView>
  </sheetViews>
  <sheetFormatPr defaultColWidth="11.421875" defaultRowHeight="12.75"/>
  <cols>
    <col min="1" max="1" width="22.421875" style="0" customWidth="1"/>
    <col min="2" max="2" width="11.7109375" style="21" customWidth="1"/>
    <col min="3" max="3" width="12.28125" style="0" bestFit="1" customWidth="1"/>
    <col min="4" max="4" width="11.7109375" style="0" customWidth="1"/>
    <col min="5" max="5" width="12.7109375" style="0" customWidth="1"/>
  </cols>
  <sheetData>
    <row r="1" spans="1:5" ht="12.75">
      <c r="A1" s="78" t="s">
        <v>69</v>
      </c>
      <c r="B1" s="78"/>
      <c r="C1" s="78"/>
      <c r="D1" s="78"/>
      <c r="E1" s="78"/>
    </row>
    <row r="2" spans="1:5" ht="15.75">
      <c r="A2" s="79" t="s">
        <v>143</v>
      </c>
      <c r="B2" s="79"/>
      <c r="C2" s="79"/>
      <c r="D2" s="79"/>
      <c r="E2" s="79"/>
    </row>
    <row r="3" spans="1:5" s="5" customFormat="1" ht="12.75">
      <c r="A3" s="78" t="s">
        <v>74</v>
      </c>
      <c r="B3" s="78"/>
      <c r="C3" s="78"/>
      <c r="D3" s="78"/>
      <c r="E3" s="78"/>
    </row>
    <row r="4" spans="1:5" ht="12.75">
      <c r="A4" s="82" t="s">
        <v>0</v>
      </c>
      <c r="B4" s="81">
        <v>2007</v>
      </c>
      <c r="C4" s="81"/>
      <c r="D4" s="81">
        <v>2008</v>
      </c>
      <c r="E4" s="81"/>
    </row>
    <row r="5" spans="1:5" ht="12.75">
      <c r="A5" s="82"/>
      <c r="B5" s="22" t="s">
        <v>45</v>
      </c>
      <c r="C5" s="22" t="s">
        <v>164</v>
      </c>
      <c r="D5" s="22" t="s">
        <v>45</v>
      </c>
      <c r="E5" s="22" t="s">
        <v>164</v>
      </c>
    </row>
    <row r="6" spans="1:5" ht="12.75">
      <c r="A6" s="23" t="s">
        <v>73</v>
      </c>
      <c r="B6" s="24">
        <v>38.81713600112922</v>
      </c>
      <c r="C6" s="24">
        <v>22.166201654645324</v>
      </c>
      <c r="D6" s="24">
        <v>23.40564197035151</v>
      </c>
      <c r="E6" s="24">
        <v>23.03299633121335</v>
      </c>
    </row>
    <row r="7" spans="1:5" ht="12.75">
      <c r="A7" s="44" t="s">
        <v>149</v>
      </c>
      <c r="B7" s="51"/>
      <c r="C7" s="51"/>
      <c r="D7" s="51"/>
      <c r="E7" s="51"/>
    </row>
    <row r="8" spans="1:5" ht="12.75">
      <c r="A8" s="44" t="s">
        <v>4</v>
      </c>
      <c r="B8" s="51">
        <v>18.308311973636034</v>
      </c>
      <c r="C8" s="51">
        <v>12.780777710323672</v>
      </c>
      <c r="D8" s="51">
        <v>36.50301149844862</v>
      </c>
      <c r="E8" s="51">
        <v>11.177109280194163</v>
      </c>
    </row>
    <row r="9" spans="1:5" ht="12.75">
      <c r="A9" s="44" t="s">
        <v>48</v>
      </c>
      <c r="B9" s="51"/>
      <c r="C9" s="51"/>
      <c r="D9" s="51"/>
      <c r="E9" s="51"/>
    </row>
    <row r="10" spans="1:5" ht="12.75">
      <c r="A10" s="44" t="s">
        <v>157</v>
      </c>
      <c r="B10" s="51">
        <v>107.61366693570083</v>
      </c>
      <c r="C10" s="51">
        <v>371.043465091625</v>
      </c>
      <c r="D10" s="51"/>
      <c r="E10" s="51">
        <v>232.27873448137768</v>
      </c>
    </row>
    <row r="11" spans="1:5" ht="12.75">
      <c r="A11" s="44" t="s">
        <v>13</v>
      </c>
      <c r="B11" s="51"/>
      <c r="C11" s="51">
        <v>97.0656312999328</v>
      </c>
      <c r="D11" s="51"/>
      <c r="E11" s="51"/>
    </row>
    <row r="12" spans="1:5" ht="12.75">
      <c r="A12" s="44" t="s">
        <v>14</v>
      </c>
      <c r="B12" s="51">
        <v>22.08689616003534</v>
      </c>
      <c r="C12" s="51">
        <v>16.80792325502242</v>
      </c>
      <c r="D12" s="51">
        <v>10.802635843145728</v>
      </c>
      <c r="E12" s="51">
        <v>14.809614182125342</v>
      </c>
    </row>
    <row r="13" spans="1:5" ht="12.75">
      <c r="A13" s="44" t="s">
        <v>15</v>
      </c>
      <c r="B13" s="51"/>
      <c r="C13" s="51">
        <v>5.875670805750323</v>
      </c>
      <c r="D13" s="51">
        <v>46.81647940074907</v>
      </c>
      <c r="E13" s="51">
        <v>19.073413568826414</v>
      </c>
    </row>
    <row r="14" spans="1:5" ht="12.75">
      <c r="A14" s="44" t="s">
        <v>16</v>
      </c>
      <c r="B14" s="51">
        <v>216.2318004901254</v>
      </c>
      <c r="C14" s="51">
        <v>353.23155141070924</v>
      </c>
      <c r="D14" s="51">
        <v>109.32375449008278</v>
      </c>
      <c r="E14" s="51">
        <v>232.85938993924069</v>
      </c>
    </row>
    <row r="15" spans="1:5" ht="12.75">
      <c r="A15" s="44" t="s">
        <v>17</v>
      </c>
      <c r="B15" s="51">
        <v>21.917007597895967</v>
      </c>
      <c r="C15" s="51">
        <v>15.083306260732352</v>
      </c>
      <c r="D15" s="51"/>
      <c r="E15" s="51">
        <v>9.790370882285188</v>
      </c>
    </row>
    <row r="16" spans="1:5" ht="12.75">
      <c r="A16" s="44" t="s">
        <v>18</v>
      </c>
      <c r="B16" s="51"/>
      <c r="C16" s="51"/>
      <c r="D16" s="51"/>
      <c r="E16" s="51"/>
    </row>
    <row r="17" spans="1:5" ht="12.75">
      <c r="A17" s="44" t="s">
        <v>19</v>
      </c>
      <c r="B17" s="51">
        <v>543.3342168036046</v>
      </c>
      <c r="C17" s="51">
        <v>107.01246380460782</v>
      </c>
      <c r="D17" s="51">
        <v>200.6152200080246</v>
      </c>
      <c r="E17" s="51">
        <v>54.775761725436496</v>
      </c>
    </row>
    <row r="18" spans="1:5" ht="12.75">
      <c r="A18" s="44" t="s">
        <v>20</v>
      </c>
      <c r="B18" s="51">
        <v>36.66092312204422</v>
      </c>
      <c r="C18" s="51">
        <v>13.917467277893282</v>
      </c>
      <c r="D18" s="51">
        <v>4.448695420068065</v>
      </c>
      <c r="E18" s="51">
        <v>14.809807890209958</v>
      </c>
    </row>
    <row r="19" spans="1:5" ht="12.75">
      <c r="A19" s="44" t="s">
        <v>21</v>
      </c>
      <c r="B19" s="51">
        <v>25.867063984769477</v>
      </c>
      <c r="C19" s="51">
        <v>11.86765078631733</v>
      </c>
      <c r="D19" s="51">
        <v>17.11898227650366</v>
      </c>
      <c r="E19" s="51">
        <v>19.730569212123843</v>
      </c>
    </row>
    <row r="20" spans="1:5" ht="12.75">
      <c r="A20" s="44" t="s">
        <v>22</v>
      </c>
      <c r="B20" s="51">
        <v>25.91344908007256</v>
      </c>
      <c r="C20" s="51">
        <v>15.106763141581625</v>
      </c>
      <c r="D20" s="51">
        <v>31.603897814063732</v>
      </c>
      <c r="E20" s="51">
        <v>15.072686732397441</v>
      </c>
    </row>
    <row r="21" spans="1:5" ht="12.75">
      <c r="A21" s="44" t="s">
        <v>23</v>
      </c>
      <c r="B21" s="51">
        <v>36.72516460743422</v>
      </c>
      <c r="C21" s="51">
        <v>11.597512779566966</v>
      </c>
      <c r="D21" s="51">
        <v>27.983769413740028</v>
      </c>
      <c r="E21" s="51">
        <v>15.577331866667624</v>
      </c>
    </row>
    <row r="22" spans="1:5" ht="12.75">
      <c r="A22" s="44" t="s">
        <v>24</v>
      </c>
      <c r="B22" s="51">
        <v>151.4004542013626</v>
      </c>
      <c r="C22" s="51">
        <v>29.038112522686028</v>
      </c>
      <c r="D22" s="51"/>
      <c r="E22" s="51">
        <v>103.355612209743</v>
      </c>
    </row>
    <row r="23" spans="1:5" ht="12.75">
      <c r="A23" s="44" t="s">
        <v>25</v>
      </c>
      <c r="B23" s="51"/>
      <c r="C23" s="51">
        <v>13.868727867821779</v>
      </c>
      <c r="D23" s="51">
        <v>40.0737356736395</v>
      </c>
      <c r="E23" s="51">
        <v>23.19561324562299</v>
      </c>
    </row>
    <row r="24" spans="1:5" ht="12.75">
      <c r="A24" s="44" t="s">
        <v>86</v>
      </c>
      <c r="B24" s="51"/>
      <c r="C24" s="51">
        <v>87.27907484180668</v>
      </c>
      <c r="D24" s="51">
        <v>105.59662090813093</v>
      </c>
      <c r="E24" s="51">
        <v>73.63770250368188</v>
      </c>
    </row>
    <row r="25" spans="1:5" ht="12.75">
      <c r="A25" s="44" t="s">
        <v>26</v>
      </c>
      <c r="B25" s="51">
        <v>22.455510020771346</v>
      </c>
      <c r="C25" s="51">
        <v>33.31723804925157</v>
      </c>
      <c r="D25" s="51">
        <v>66.25891946992864</v>
      </c>
      <c r="E25" s="51">
        <v>43.073035459363666</v>
      </c>
    </row>
    <row r="26" spans="1:5" ht="12.75">
      <c r="A26" s="44" t="s">
        <v>27</v>
      </c>
      <c r="B26" s="51"/>
      <c r="C26" s="51">
        <v>0</v>
      </c>
      <c r="D26" s="51"/>
      <c r="E26" s="51">
        <v>3.8029561645919427</v>
      </c>
    </row>
    <row r="27" spans="1:5" ht="12.75">
      <c r="A27" s="44" t="s">
        <v>28</v>
      </c>
      <c r="B27" s="51">
        <v>10.183299389002038</v>
      </c>
      <c r="C27" s="51">
        <v>13.507429085997298</v>
      </c>
      <c r="D27" s="51">
        <v>10.26167265264238</v>
      </c>
      <c r="E27" s="51">
        <v>15.543983923079486</v>
      </c>
    </row>
    <row r="28" spans="1:5" ht="12.75">
      <c r="A28" s="44" t="s">
        <v>29</v>
      </c>
      <c r="B28" s="51">
        <v>15.384615384615385</v>
      </c>
      <c r="C28" s="51">
        <v>16.274937951799057</v>
      </c>
      <c r="D28" s="51">
        <v>8.934155275618691</v>
      </c>
      <c r="E28" s="51">
        <v>3.1026351714723037</v>
      </c>
    </row>
    <row r="29" spans="1:5" ht="12.75">
      <c r="A29" s="44" t="s">
        <v>30</v>
      </c>
      <c r="B29" s="51"/>
      <c r="C29" s="51">
        <v>219.53896816684963</v>
      </c>
      <c r="D29" s="51"/>
      <c r="E29" s="51"/>
    </row>
    <row r="30" spans="1:5" ht="12.75">
      <c r="A30" s="44" t="s">
        <v>31</v>
      </c>
      <c r="B30" s="51">
        <v>27.8732695345164</v>
      </c>
      <c r="C30" s="51">
        <v>11.499209429351732</v>
      </c>
      <c r="D30" s="51">
        <v>8.077544426494347</v>
      </c>
      <c r="E30" s="51">
        <v>13.298496487632399</v>
      </c>
    </row>
    <row r="31" spans="1:5" ht="12.75">
      <c r="A31" s="44" t="s">
        <v>52</v>
      </c>
      <c r="B31" s="51"/>
      <c r="C31" s="51">
        <v>0</v>
      </c>
      <c r="D31" s="51"/>
      <c r="E31" s="51">
        <v>1.765170537538558</v>
      </c>
    </row>
    <row r="32" spans="1:5" ht="12.75">
      <c r="A32" s="44" t="s">
        <v>155</v>
      </c>
      <c r="B32" s="51"/>
      <c r="C32" s="51"/>
      <c r="D32" s="51"/>
      <c r="E32" s="51"/>
    </row>
    <row r="33" spans="1:5" ht="12.75">
      <c r="A33" s="44" t="s">
        <v>47</v>
      </c>
      <c r="B33" s="51"/>
      <c r="C33" s="51">
        <v>2301.255230125523</v>
      </c>
      <c r="D33" s="51"/>
      <c r="E33" s="51"/>
    </row>
    <row r="34" spans="1:5" ht="12.75">
      <c r="A34" s="44" t="s">
        <v>87</v>
      </c>
      <c r="B34" s="51"/>
      <c r="C34" s="51"/>
      <c r="D34" s="51">
        <v>38.35826620636747</v>
      </c>
      <c r="E34" s="51">
        <v>52.344373634139004</v>
      </c>
    </row>
    <row r="35" spans="1:5" ht="12.75">
      <c r="A35" s="44" t="s">
        <v>150</v>
      </c>
      <c r="B35" s="51"/>
      <c r="C35" s="51"/>
      <c r="D35" s="51"/>
      <c r="E35" s="51"/>
    </row>
    <row r="36" spans="1:5" ht="12.75">
      <c r="A36" s="44" t="s">
        <v>32</v>
      </c>
      <c r="B36" s="51"/>
      <c r="C36" s="51">
        <v>0</v>
      </c>
      <c r="D36" s="51"/>
      <c r="E36" s="51">
        <v>6.658232904987016</v>
      </c>
    </row>
    <row r="37" spans="1:5" ht="12.75">
      <c r="A37" s="44" t="s">
        <v>158</v>
      </c>
      <c r="B37" s="51">
        <v>53.89382915656157</v>
      </c>
      <c r="C37" s="51">
        <v>15.422816514751924</v>
      </c>
      <c r="D37" s="51"/>
      <c r="E37" s="51">
        <v>20.932681803612198</v>
      </c>
    </row>
    <row r="38" spans="1:5" ht="12.75">
      <c r="A38" s="44" t="s">
        <v>33</v>
      </c>
      <c r="B38" s="51">
        <v>69.76744186046511</v>
      </c>
      <c r="C38" s="51">
        <v>15.771212280517297</v>
      </c>
      <c r="D38" s="51">
        <v>23.798191337458352</v>
      </c>
      <c r="E38" s="51">
        <v>8.625894936599671</v>
      </c>
    </row>
    <row r="39" spans="1:5" ht="12.75">
      <c r="A39" s="23" t="s">
        <v>98</v>
      </c>
      <c r="B39" s="24">
        <v>31.976825017252317</v>
      </c>
      <c r="C39" s="24">
        <v>11.96990696988303</v>
      </c>
      <c r="D39" s="24">
        <v>19.37943037058756</v>
      </c>
      <c r="E39" s="24">
        <v>15.226790692290267</v>
      </c>
    </row>
    <row r="40" spans="1:5" ht="12.75">
      <c r="A40" s="44" t="s">
        <v>48</v>
      </c>
      <c r="B40" s="51">
        <v>16.993315962388127</v>
      </c>
      <c r="C40" s="51">
        <v>14.233149532414682</v>
      </c>
      <c r="D40" s="51">
        <v>7.376263185070444</v>
      </c>
      <c r="E40" s="51">
        <v>16.50102179404186</v>
      </c>
    </row>
    <row r="41" spans="1:5" ht="12.75">
      <c r="A41" s="44" t="s">
        <v>14</v>
      </c>
      <c r="B41" s="51">
        <v>87.29346303844052</v>
      </c>
      <c r="C41" s="51">
        <v>22.941350383890647</v>
      </c>
      <c r="D41" s="51">
        <v>13.151837969356217</v>
      </c>
      <c r="E41" s="51">
        <v>14.44895154010118</v>
      </c>
    </row>
    <row r="42" spans="1:5" ht="12.75">
      <c r="A42" s="44" t="s">
        <v>19</v>
      </c>
      <c r="B42" s="51">
        <v>14.122299110295156</v>
      </c>
      <c r="C42" s="51">
        <v>13.570362328674175</v>
      </c>
      <c r="D42" s="51">
        <v>60.32636563810213</v>
      </c>
      <c r="E42" s="51">
        <v>28.962279085921015</v>
      </c>
    </row>
    <row r="43" spans="1:5" ht="12.75">
      <c r="A43" s="44" t="s">
        <v>21</v>
      </c>
      <c r="B43" s="51">
        <v>14.309514805237283</v>
      </c>
      <c r="C43" s="51">
        <v>9.07193787536943</v>
      </c>
      <c r="D43" s="51">
        <v>14.066631073827434</v>
      </c>
      <c r="E43" s="51">
        <v>13.903666410876657</v>
      </c>
    </row>
    <row r="44" spans="1:5" ht="12.75">
      <c r="A44" s="44" t="s">
        <v>64</v>
      </c>
      <c r="B44" s="51">
        <v>39.77197401564364</v>
      </c>
      <c r="C44" s="51">
        <v>28.42793518430778</v>
      </c>
      <c r="D44" s="51">
        <v>96.90816797415782</v>
      </c>
      <c r="E44" s="51">
        <v>28.023796874178988</v>
      </c>
    </row>
    <row r="45" spans="1:5" ht="12.75">
      <c r="A45" s="44" t="s">
        <v>52</v>
      </c>
      <c r="B45" s="51"/>
      <c r="C45" s="51">
        <v>0.8114182780081304</v>
      </c>
      <c r="D45" s="51">
        <v>1.3203498927215713</v>
      </c>
      <c r="E45" s="51">
        <v>1.4067459658745938</v>
      </c>
    </row>
    <row r="46" spans="1:5" ht="12.75">
      <c r="A46" s="44" t="s">
        <v>47</v>
      </c>
      <c r="B46" s="51">
        <v>64.06369761934724</v>
      </c>
      <c r="C46" s="51">
        <v>18.077715475459502</v>
      </c>
      <c r="D46" s="51">
        <v>33.862103097080045</v>
      </c>
      <c r="E46" s="51">
        <v>33.798279140865304</v>
      </c>
    </row>
    <row r="47" spans="1:5" ht="12.75">
      <c r="A47" s="80" t="s">
        <v>49</v>
      </c>
      <c r="B47" s="80"/>
      <c r="C47" s="80"/>
      <c r="D47" s="80"/>
      <c r="E47" s="80"/>
    </row>
  </sheetData>
  <mergeCells count="7">
    <mergeCell ref="A1:E1"/>
    <mergeCell ref="A2:E2"/>
    <mergeCell ref="A3:E3"/>
    <mergeCell ref="A47:E47"/>
    <mergeCell ref="D4:E4"/>
    <mergeCell ref="A4:A5"/>
    <mergeCell ref="B4:C4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workbookViewId="0" topLeftCell="A4">
      <selection activeCell="A38" sqref="A38:IV62"/>
    </sheetView>
  </sheetViews>
  <sheetFormatPr defaultColWidth="11.421875" defaultRowHeight="12.75"/>
  <cols>
    <col min="1" max="1" width="9.28125" style="4" bestFit="1" customWidth="1"/>
    <col min="2" max="2" width="8.57421875" style="41" customWidth="1"/>
    <col min="3" max="3" width="7.7109375" style="41" customWidth="1"/>
    <col min="4" max="4" width="9.28125" style="41" bestFit="1" customWidth="1"/>
    <col min="5" max="5" width="8.8515625" style="41" bestFit="1" customWidth="1"/>
    <col min="6" max="6" width="5.57421875" style="41" bestFit="1" customWidth="1"/>
    <col min="7" max="7" width="8.7109375" style="41" customWidth="1"/>
    <col min="8" max="8" width="7.7109375" style="41" customWidth="1"/>
    <col min="9" max="9" width="9.28125" style="41" bestFit="1" customWidth="1"/>
    <col min="10" max="10" width="8.8515625" style="41" bestFit="1" customWidth="1"/>
    <col min="11" max="11" width="7.00390625" style="41" customWidth="1"/>
    <col min="12" max="12" width="9.00390625" style="41" customWidth="1"/>
    <col min="13" max="13" width="7.7109375" style="41" bestFit="1" customWidth="1"/>
    <col min="14" max="14" width="9.28125" style="41" bestFit="1" customWidth="1"/>
    <col min="15" max="15" width="8.8515625" style="41" bestFit="1" customWidth="1"/>
    <col min="16" max="16" width="6.7109375" style="32" bestFit="1" customWidth="1"/>
    <col min="17" max="16384" width="11.57421875" style="32" customWidth="1"/>
  </cols>
  <sheetData>
    <row r="1" spans="1:16" ht="12.7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.75">
      <c r="A2" s="79" t="s">
        <v>102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">
      <c r="A3" s="85" t="s">
        <v>108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2.75">
      <c r="A4" s="102" t="s">
        <v>156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2.75">
      <c r="A5" s="105" t="s">
        <v>93</v>
      </c>
      <c r="B5" s="103">
        <v>2007</v>
      </c>
      <c r="C5" s="103"/>
      <c r="D5" s="103"/>
      <c r="E5" s="103"/>
      <c r="F5" s="103"/>
      <c r="G5" s="103">
        <v>2008</v>
      </c>
      <c r="H5" s="103"/>
      <c r="I5" s="103"/>
      <c r="J5" s="103"/>
      <c r="K5" s="103"/>
      <c r="L5" s="103" t="s">
        <v>94</v>
      </c>
      <c r="M5" s="103"/>
      <c r="N5" s="103"/>
      <c r="O5" s="103"/>
      <c r="P5" s="103"/>
    </row>
    <row r="6" spans="1:16" s="43" customFormat="1" ht="32.25" customHeight="1">
      <c r="A6" s="105"/>
      <c r="B6" s="42" t="s">
        <v>95</v>
      </c>
      <c r="C6" s="42" t="s">
        <v>96</v>
      </c>
      <c r="D6" s="42" t="s">
        <v>97</v>
      </c>
      <c r="E6" s="42" t="s">
        <v>80</v>
      </c>
      <c r="F6" s="42" t="s">
        <v>62</v>
      </c>
      <c r="G6" s="42" t="s">
        <v>95</v>
      </c>
      <c r="H6" s="42" t="s">
        <v>96</v>
      </c>
      <c r="I6" s="42" t="s">
        <v>97</v>
      </c>
      <c r="J6" s="42" t="s">
        <v>80</v>
      </c>
      <c r="K6" s="42" t="s">
        <v>62</v>
      </c>
      <c r="L6" s="42" t="s">
        <v>95</v>
      </c>
      <c r="M6" s="42" t="s">
        <v>96</v>
      </c>
      <c r="N6" s="42" t="s">
        <v>97</v>
      </c>
      <c r="O6" s="42" t="s">
        <v>80</v>
      </c>
      <c r="P6" s="42" t="s">
        <v>62</v>
      </c>
    </row>
    <row r="7" spans="1:16" ht="12.75">
      <c r="A7" s="104" t="s">
        <v>73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2.75">
      <c r="A8" s="29" t="s">
        <v>34</v>
      </c>
      <c r="B8" s="29">
        <v>4</v>
      </c>
      <c r="C8" s="29">
        <v>0</v>
      </c>
      <c r="D8" s="29">
        <v>1</v>
      </c>
      <c r="E8" s="29">
        <v>0</v>
      </c>
      <c r="F8" s="44">
        <f>SUM(B8:E8)</f>
        <v>5</v>
      </c>
      <c r="G8" s="29">
        <v>4</v>
      </c>
      <c r="H8" s="29">
        <v>0</v>
      </c>
      <c r="I8" s="29">
        <v>7</v>
      </c>
      <c r="J8" s="29">
        <v>16</v>
      </c>
      <c r="K8" s="44">
        <f>SUM(G8:J8)</f>
        <v>27</v>
      </c>
      <c r="L8" s="36">
        <f>+G8/B8-1</f>
        <v>0</v>
      </c>
      <c r="M8" s="36"/>
      <c r="N8" s="36">
        <f>+I8/D8-1</f>
        <v>6</v>
      </c>
      <c r="O8" s="36"/>
      <c r="P8" s="36">
        <f>+K8/F8-1</f>
        <v>4.4</v>
      </c>
    </row>
    <row r="9" spans="1:16" ht="12.75">
      <c r="A9" s="29" t="s">
        <v>35</v>
      </c>
      <c r="B9" s="29">
        <v>3</v>
      </c>
      <c r="C9" s="29">
        <v>3</v>
      </c>
      <c r="D9" s="29">
        <v>3</v>
      </c>
      <c r="E9" s="29">
        <v>0</v>
      </c>
      <c r="F9" s="44">
        <f aca="true" t="shared" si="0" ref="F9:F19">SUM(B9:E9)</f>
        <v>9</v>
      </c>
      <c r="G9" s="29">
        <v>16</v>
      </c>
      <c r="H9" s="29">
        <v>1</v>
      </c>
      <c r="I9" s="29">
        <v>9</v>
      </c>
      <c r="J9" s="29">
        <v>8</v>
      </c>
      <c r="K9" s="44">
        <f aca="true" t="shared" si="1" ref="K9:K17">SUM(G9:J9)</f>
        <v>34</v>
      </c>
      <c r="L9" s="36">
        <f aca="true" t="shared" si="2" ref="L9:L19">+G9/B9-1</f>
        <v>4.333333333333333</v>
      </c>
      <c r="M9" s="36">
        <f>+H9/C9-1</f>
        <v>-0.6666666666666667</v>
      </c>
      <c r="N9" s="36">
        <f aca="true" t="shared" si="3" ref="N9:N19">+I9/D9-1</f>
        <v>2</v>
      </c>
      <c r="O9" s="36"/>
      <c r="P9" s="36">
        <f aca="true" t="shared" si="4" ref="P9:P19">+K9/F9-1</f>
        <v>2.7777777777777777</v>
      </c>
    </row>
    <row r="10" spans="1:16" ht="12.75">
      <c r="A10" s="29" t="s">
        <v>36</v>
      </c>
      <c r="B10" s="29">
        <v>3</v>
      </c>
      <c r="C10" s="29">
        <v>2</v>
      </c>
      <c r="D10" s="29">
        <v>0</v>
      </c>
      <c r="E10" s="29">
        <v>1</v>
      </c>
      <c r="F10" s="44">
        <f t="shared" si="0"/>
        <v>6</v>
      </c>
      <c r="G10" s="29">
        <v>7</v>
      </c>
      <c r="H10" s="29">
        <v>1</v>
      </c>
      <c r="I10" s="29">
        <v>12</v>
      </c>
      <c r="J10" s="29">
        <v>9</v>
      </c>
      <c r="K10" s="44">
        <f t="shared" si="1"/>
        <v>29</v>
      </c>
      <c r="L10" s="36">
        <f t="shared" si="2"/>
        <v>1.3333333333333335</v>
      </c>
      <c r="M10" s="36">
        <f>+H10/C10-1</f>
        <v>-0.5</v>
      </c>
      <c r="N10" s="36"/>
      <c r="O10" s="36">
        <f aca="true" t="shared" si="5" ref="O10:O19">+J10/E10-1</f>
        <v>8</v>
      </c>
      <c r="P10" s="36">
        <f t="shared" si="4"/>
        <v>3.833333333333333</v>
      </c>
    </row>
    <row r="11" spans="1:16" ht="12.75">
      <c r="A11" s="29" t="s">
        <v>37</v>
      </c>
      <c r="B11" s="29">
        <v>3</v>
      </c>
      <c r="C11" s="29">
        <v>0</v>
      </c>
      <c r="D11" s="29">
        <v>5</v>
      </c>
      <c r="E11" s="29">
        <v>3</v>
      </c>
      <c r="F11" s="44">
        <f t="shared" si="0"/>
        <v>11</v>
      </c>
      <c r="G11" s="29">
        <v>11</v>
      </c>
      <c r="H11" s="29">
        <v>0</v>
      </c>
      <c r="I11" s="29">
        <v>4</v>
      </c>
      <c r="J11" s="29">
        <v>9</v>
      </c>
      <c r="K11" s="44">
        <f t="shared" si="1"/>
        <v>24</v>
      </c>
      <c r="L11" s="36">
        <f t="shared" si="2"/>
        <v>2.6666666666666665</v>
      </c>
      <c r="M11" s="36"/>
      <c r="N11" s="36">
        <f t="shared" si="3"/>
        <v>-0.19999999999999996</v>
      </c>
      <c r="O11" s="36">
        <f t="shared" si="5"/>
        <v>2</v>
      </c>
      <c r="P11" s="36">
        <f t="shared" si="4"/>
        <v>1.1818181818181817</v>
      </c>
    </row>
    <row r="12" spans="1:16" ht="12.75">
      <c r="A12" s="29" t="s">
        <v>38</v>
      </c>
      <c r="B12" s="29">
        <v>5</v>
      </c>
      <c r="C12" s="29">
        <v>0</v>
      </c>
      <c r="D12" s="29">
        <v>1</v>
      </c>
      <c r="E12" s="29">
        <v>2</v>
      </c>
      <c r="F12" s="44">
        <f t="shared" si="0"/>
        <v>8</v>
      </c>
      <c r="G12" s="29">
        <v>13</v>
      </c>
      <c r="H12" s="29">
        <v>1</v>
      </c>
      <c r="I12" s="29">
        <v>5</v>
      </c>
      <c r="J12" s="29">
        <v>15</v>
      </c>
      <c r="K12" s="44">
        <f t="shared" si="1"/>
        <v>34</v>
      </c>
      <c r="L12" s="36">
        <f t="shared" si="2"/>
        <v>1.6</v>
      </c>
      <c r="M12" s="36"/>
      <c r="N12" s="36">
        <f t="shared" si="3"/>
        <v>4</v>
      </c>
      <c r="O12" s="36">
        <f t="shared" si="5"/>
        <v>6.5</v>
      </c>
      <c r="P12" s="36">
        <f t="shared" si="4"/>
        <v>3.25</v>
      </c>
    </row>
    <row r="13" spans="1:16" ht="12.75">
      <c r="A13" s="29" t="s">
        <v>39</v>
      </c>
      <c r="B13" s="29">
        <v>0</v>
      </c>
      <c r="C13" s="29">
        <v>0</v>
      </c>
      <c r="D13" s="29">
        <v>13</v>
      </c>
      <c r="E13" s="29">
        <v>1</v>
      </c>
      <c r="F13" s="44">
        <f t="shared" si="0"/>
        <v>14</v>
      </c>
      <c r="G13" s="29">
        <v>9</v>
      </c>
      <c r="H13" s="29">
        <v>0</v>
      </c>
      <c r="I13" s="29">
        <v>5</v>
      </c>
      <c r="J13" s="29">
        <v>2</v>
      </c>
      <c r="K13" s="44">
        <f t="shared" si="1"/>
        <v>16</v>
      </c>
      <c r="L13" s="36"/>
      <c r="M13" s="36"/>
      <c r="N13" s="36">
        <f t="shared" si="3"/>
        <v>-0.6153846153846154</v>
      </c>
      <c r="O13" s="36">
        <f t="shared" si="5"/>
        <v>1</v>
      </c>
      <c r="P13" s="36">
        <f t="shared" si="4"/>
        <v>0.1428571428571428</v>
      </c>
    </row>
    <row r="14" spans="1:16" ht="12.75">
      <c r="A14" s="29" t="s">
        <v>40</v>
      </c>
      <c r="B14" s="29">
        <v>3</v>
      </c>
      <c r="C14" s="29">
        <v>0</v>
      </c>
      <c r="D14" s="29">
        <v>8</v>
      </c>
      <c r="E14" s="29">
        <v>1</v>
      </c>
      <c r="F14" s="44">
        <f t="shared" si="0"/>
        <v>12</v>
      </c>
      <c r="G14" s="29">
        <v>10</v>
      </c>
      <c r="H14" s="29">
        <v>0</v>
      </c>
      <c r="I14" s="29">
        <v>7</v>
      </c>
      <c r="J14" s="29">
        <v>3</v>
      </c>
      <c r="K14" s="44">
        <f t="shared" si="1"/>
        <v>20</v>
      </c>
      <c r="L14" s="36">
        <f t="shared" si="2"/>
        <v>2.3333333333333335</v>
      </c>
      <c r="M14" s="36"/>
      <c r="N14" s="36">
        <f t="shared" si="3"/>
        <v>-0.125</v>
      </c>
      <c r="O14" s="36">
        <f t="shared" si="5"/>
        <v>2</v>
      </c>
      <c r="P14" s="36">
        <f t="shared" si="4"/>
        <v>0.6666666666666667</v>
      </c>
    </row>
    <row r="15" spans="1:16" ht="12.75">
      <c r="A15" s="29" t="s">
        <v>41</v>
      </c>
      <c r="B15" s="29">
        <v>4</v>
      </c>
      <c r="C15" s="29">
        <v>2</v>
      </c>
      <c r="D15" s="29">
        <v>8</v>
      </c>
      <c r="E15" s="29">
        <v>2</v>
      </c>
      <c r="F15" s="44">
        <f t="shared" si="0"/>
        <v>16</v>
      </c>
      <c r="G15" s="29">
        <v>8</v>
      </c>
      <c r="H15" s="29">
        <v>0</v>
      </c>
      <c r="I15" s="29">
        <v>3</v>
      </c>
      <c r="J15" s="29">
        <v>13</v>
      </c>
      <c r="K15" s="44">
        <f t="shared" si="1"/>
        <v>24</v>
      </c>
      <c r="L15" s="36">
        <f t="shared" si="2"/>
        <v>1</v>
      </c>
      <c r="M15" s="36">
        <f>+H15/C15-1</f>
        <v>-1</v>
      </c>
      <c r="N15" s="36">
        <f t="shared" si="3"/>
        <v>-0.625</v>
      </c>
      <c r="O15" s="36">
        <f t="shared" si="5"/>
        <v>5.5</v>
      </c>
      <c r="P15" s="36">
        <f t="shared" si="4"/>
        <v>0.5</v>
      </c>
    </row>
    <row r="16" spans="1:16" ht="12.75">
      <c r="A16" s="29" t="s">
        <v>42</v>
      </c>
      <c r="B16" s="29">
        <v>3</v>
      </c>
      <c r="C16" s="29">
        <v>0</v>
      </c>
      <c r="D16" s="29">
        <v>4</v>
      </c>
      <c r="E16" s="29">
        <v>4</v>
      </c>
      <c r="F16" s="44">
        <f t="shared" si="0"/>
        <v>11</v>
      </c>
      <c r="G16" s="29">
        <v>9</v>
      </c>
      <c r="H16" s="29">
        <v>0</v>
      </c>
      <c r="I16" s="29">
        <v>7</v>
      </c>
      <c r="J16" s="29">
        <v>13</v>
      </c>
      <c r="K16" s="44">
        <f t="shared" si="1"/>
        <v>29</v>
      </c>
      <c r="L16" s="36">
        <f t="shared" si="2"/>
        <v>2</v>
      </c>
      <c r="M16" s="36"/>
      <c r="N16" s="36">
        <f t="shared" si="3"/>
        <v>0.75</v>
      </c>
      <c r="O16" s="36">
        <f t="shared" si="5"/>
        <v>2.25</v>
      </c>
      <c r="P16" s="36">
        <f t="shared" si="4"/>
        <v>1.6363636363636362</v>
      </c>
    </row>
    <row r="17" spans="1:16" ht="12.75">
      <c r="A17" s="29" t="s">
        <v>43</v>
      </c>
      <c r="B17" s="29">
        <v>7</v>
      </c>
      <c r="C17" s="29">
        <v>0</v>
      </c>
      <c r="D17" s="29">
        <v>1</v>
      </c>
      <c r="E17" s="29">
        <v>6</v>
      </c>
      <c r="F17" s="44">
        <f t="shared" si="0"/>
        <v>14</v>
      </c>
      <c r="G17" s="29">
        <v>4</v>
      </c>
      <c r="H17" s="29">
        <v>0</v>
      </c>
      <c r="I17" s="29">
        <v>6</v>
      </c>
      <c r="J17" s="29">
        <v>7</v>
      </c>
      <c r="K17" s="44">
        <f t="shared" si="1"/>
        <v>17</v>
      </c>
      <c r="L17" s="36">
        <f t="shared" si="2"/>
        <v>-0.4285714285714286</v>
      </c>
      <c r="M17" s="36"/>
      <c r="N17" s="36">
        <f t="shared" si="3"/>
        <v>5</v>
      </c>
      <c r="O17" s="36">
        <f t="shared" si="5"/>
        <v>0.16666666666666674</v>
      </c>
      <c r="P17" s="36">
        <f t="shared" si="4"/>
        <v>0.2142857142857142</v>
      </c>
    </row>
    <row r="18" spans="1:16" ht="12.75">
      <c r="A18" s="29" t="s">
        <v>44</v>
      </c>
      <c r="B18" s="29">
        <v>1</v>
      </c>
      <c r="C18" s="29">
        <v>0</v>
      </c>
      <c r="D18" s="29">
        <v>0</v>
      </c>
      <c r="E18" s="29">
        <v>22</v>
      </c>
      <c r="F18" s="44">
        <f t="shared" si="0"/>
        <v>23</v>
      </c>
      <c r="G18" s="29">
        <v>2</v>
      </c>
      <c r="H18" s="29">
        <v>0</v>
      </c>
      <c r="I18" s="29">
        <v>0</v>
      </c>
      <c r="J18" s="29">
        <v>2</v>
      </c>
      <c r="K18" s="44">
        <f>SUM(G18:J18)</f>
        <v>4</v>
      </c>
      <c r="L18" s="36">
        <f t="shared" si="2"/>
        <v>1</v>
      </c>
      <c r="M18" s="36"/>
      <c r="N18" s="36"/>
      <c r="O18" s="36">
        <f t="shared" si="5"/>
        <v>-0.9090909090909091</v>
      </c>
      <c r="P18" s="36">
        <f t="shared" si="4"/>
        <v>-0.8260869565217391</v>
      </c>
    </row>
    <row r="19" spans="1:16" ht="12.75">
      <c r="A19" s="29" t="s">
        <v>45</v>
      </c>
      <c r="B19" s="29">
        <v>32</v>
      </c>
      <c r="C19" s="29">
        <v>5</v>
      </c>
      <c r="D19" s="29">
        <v>16</v>
      </c>
      <c r="E19" s="29">
        <v>43</v>
      </c>
      <c r="F19" s="44">
        <f t="shared" si="0"/>
        <v>96</v>
      </c>
      <c r="G19" s="29">
        <v>6</v>
      </c>
      <c r="H19" s="29">
        <v>0</v>
      </c>
      <c r="I19" s="29">
        <v>0</v>
      </c>
      <c r="J19" s="29">
        <v>1</v>
      </c>
      <c r="K19" s="44">
        <f>SUM(G19:J19)</f>
        <v>7</v>
      </c>
      <c r="L19" s="36">
        <f t="shared" si="2"/>
        <v>-0.8125</v>
      </c>
      <c r="M19" s="36">
        <f>+H19/C19-1</f>
        <v>-1</v>
      </c>
      <c r="N19" s="36">
        <f t="shared" si="3"/>
        <v>-1</v>
      </c>
      <c r="O19" s="36">
        <f t="shared" si="5"/>
        <v>-0.9767441860465116</v>
      </c>
      <c r="P19" s="36">
        <f t="shared" si="4"/>
        <v>-0.9270833333333334</v>
      </c>
    </row>
    <row r="20" spans="1:16" ht="12.75">
      <c r="A20" s="46" t="s">
        <v>62</v>
      </c>
      <c r="B20" s="47">
        <f>SUM(B8:B19)</f>
        <v>68</v>
      </c>
      <c r="C20" s="47">
        <f aca="true" t="shared" si="6" ref="C20:K20">SUM(C8:C19)</f>
        <v>12</v>
      </c>
      <c r="D20" s="47">
        <f t="shared" si="6"/>
        <v>60</v>
      </c>
      <c r="E20" s="47">
        <f t="shared" si="6"/>
        <v>85</v>
      </c>
      <c r="F20" s="47">
        <f t="shared" si="6"/>
        <v>225</v>
      </c>
      <c r="G20" s="47">
        <f>SUM(G8:G19)</f>
        <v>99</v>
      </c>
      <c r="H20" s="47">
        <f t="shared" si="6"/>
        <v>3</v>
      </c>
      <c r="I20" s="47">
        <f t="shared" si="6"/>
        <v>65</v>
      </c>
      <c r="J20" s="47">
        <f t="shared" si="6"/>
        <v>98</v>
      </c>
      <c r="K20" s="47">
        <f t="shared" si="6"/>
        <v>265</v>
      </c>
      <c r="L20" s="48">
        <f>+G20/B20-1</f>
        <v>0.4558823529411764</v>
      </c>
      <c r="M20" s="48">
        <f>+H20/C20-1</f>
        <v>-0.75</v>
      </c>
      <c r="N20" s="48">
        <f>+I20/D20-1</f>
        <v>0.08333333333333326</v>
      </c>
      <c r="O20" s="48">
        <f>+J20/E20-1</f>
        <v>0.15294117647058814</v>
      </c>
      <c r="P20" s="48">
        <f>+K20/F20-1</f>
        <v>0.1777777777777778</v>
      </c>
    </row>
    <row r="21" spans="1:16" ht="12.75">
      <c r="A21" s="104" t="s">
        <v>98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16" ht="12.75">
      <c r="A22" s="29" t="s">
        <v>34</v>
      </c>
      <c r="B22" s="29">
        <v>236</v>
      </c>
      <c r="C22" s="29">
        <v>45</v>
      </c>
      <c r="D22" s="29">
        <v>25</v>
      </c>
      <c r="E22" s="29">
        <v>115</v>
      </c>
      <c r="F22" s="44">
        <f>SUM(B22:E22)</f>
        <v>421</v>
      </c>
      <c r="G22" s="29">
        <v>186</v>
      </c>
      <c r="H22" s="29">
        <v>80</v>
      </c>
      <c r="I22" s="29">
        <v>14</v>
      </c>
      <c r="J22" s="29">
        <v>269</v>
      </c>
      <c r="K22" s="44">
        <f>SUM(G22:J22)</f>
        <v>549</v>
      </c>
      <c r="L22" s="36">
        <f>+G22/B22-1</f>
        <v>-0.211864406779661</v>
      </c>
      <c r="M22" s="36">
        <f>+H22/C22-1</f>
        <v>0.7777777777777777</v>
      </c>
      <c r="N22" s="36">
        <f>+I22/D22-1</f>
        <v>-0.43999999999999995</v>
      </c>
      <c r="O22" s="36">
        <f>+J22/E22-1</f>
        <v>1.3391304347826085</v>
      </c>
      <c r="P22" s="36">
        <f>+K22/F22-1</f>
        <v>0.3040380047505937</v>
      </c>
    </row>
    <row r="23" spans="1:16" ht="12.75">
      <c r="A23" s="29" t="s">
        <v>35</v>
      </c>
      <c r="B23" s="29">
        <v>198</v>
      </c>
      <c r="C23" s="29">
        <v>44</v>
      </c>
      <c r="D23" s="29">
        <v>28</v>
      </c>
      <c r="E23" s="29">
        <v>236</v>
      </c>
      <c r="F23" s="44">
        <f aca="true" t="shared" si="7" ref="F23:F33">SUM(B23:E23)</f>
        <v>506</v>
      </c>
      <c r="G23" s="29">
        <v>334</v>
      </c>
      <c r="H23" s="29">
        <v>54</v>
      </c>
      <c r="I23" s="29">
        <v>101</v>
      </c>
      <c r="J23" s="29">
        <v>401</v>
      </c>
      <c r="K23" s="44">
        <f aca="true" t="shared" si="8" ref="K23:K31">SUM(G23:J23)</f>
        <v>890</v>
      </c>
      <c r="L23" s="36">
        <f aca="true" t="shared" si="9" ref="L23:L33">+G23/B23-1</f>
        <v>0.6868686868686869</v>
      </c>
      <c r="M23" s="36">
        <f aca="true" t="shared" si="10" ref="M23:M33">+H23/C23-1</f>
        <v>0.2272727272727273</v>
      </c>
      <c r="N23" s="36">
        <f aca="true" t="shared" si="11" ref="N23:N33">+I23/D23-1</f>
        <v>2.607142857142857</v>
      </c>
      <c r="O23" s="36">
        <f aca="true" t="shared" si="12" ref="O23:O33">+J23/E23-1</f>
        <v>0.6991525423728813</v>
      </c>
      <c r="P23" s="36">
        <f aca="true" t="shared" si="13" ref="P23:P33">+K23/F23-1</f>
        <v>0.7588932806324111</v>
      </c>
    </row>
    <row r="24" spans="1:16" ht="12.75">
      <c r="A24" s="29" t="s">
        <v>36</v>
      </c>
      <c r="B24" s="29">
        <v>243</v>
      </c>
      <c r="C24" s="29">
        <v>35</v>
      </c>
      <c r="D24" s="29">
        <v>55</v>
      </c>
      <c r="E24" s="29">
        <v>330</v>
      </c>
      <c r="F24" s="44">
        <f t="shared" si="7"/>
        <v>663</v>
      </c>
      <c r="G24" s="29">
        <v>223</v>
      </c>
      <c r="H24" s="29">
        <v>50</v>
      </c>
      <c r="I24" s="29">
        <v>51</v>
      </c>
      <c r="J24" s="29">
        <v>401</v>
      </c>
      <c r="K24" s="44">
        <f t="shared" si="8"/>
        <v>725</v>
      </c>
      <c r="L24" s="36">
        <f t="shared" si="9"/>
        <v>-0.08230452674897115</v>
      </c>
      <c r="M24" s="36">
        <f t="shared" si="10"/>
        <v>0.4285714285714286</v>
      </c>
      <c r="N24" s="36">
        <f t="shared" si="11"/>
        <v>-0.07272727272727275</v>
      </c>
      <c r="O24" s="36">
        <f t="shared" si="12"/>
        <v>0.2151515151515151</v>
      </c>
      <c r="P24" s="36">
        <f t="shared" si="13"/>
        <v>0.09351432880844635</v>
      </c>
    </row>
    <row r="25" spans="1:16" ht="12.75">
      <c r="A25" s="29" t="s">
        <v>37</v>
      </c>
      <c r="B25" s="29">
        <v>147</v>
      </c>
      <c r="C25" s="29">
        <v>67</v>
      </c>
      <c r="D25" s="29">
        <v>42</v>
      </c>
      <c r="E25" s="29">
        <v>244</v>
      </c>
      <c r="F25" s="44">
        <f t="shared" si="7"/>
        <v>500</v>
      </c>
      <c r="G25" s="29">
        <v>244</v>
      </c>
      <c r="H25" s="29">
        <v>121</v>
      </c>
      <c r="I25" s="29">
        <v>39</v>
      </c>
      <c r="J25" s="29">
        <v>300</v>
      </c>
      <c r="K25" s="44">
        <f t="shared" si="8"/>
        <v>704</v>
      </c>
      <c r="L25" s="36">
        <f t="shared" si="9"/>
        <v>0.6598639455782314</v>
      </c>
      <c r="M25" s="36">
        <f t="shared" si="10"/>
        <v>0.8059701492537314</v>
      </c>
      <c r="N25" s="36">
        <f t="shared" si="11"/>
        <v>-0.0714285714285714</v>
      </c>
      <c r="O25" s="36">
        <f t="shared" si="12"/>
        <v>0.2295081967213115</v>
      </c>
      <c r="P25" s="36">
        <f t="shared" si="13"/>
        <v>0.4079999999999999</v>
      </c>
    </row>
    <row r="26" spans="1:16" ht="12.75">
      <c r="A26" s="29" t="s">
        <v>38</v>
      </c>
      <c r="B26" s="29">
        <v>209</v>
      </c>
      <c r="C26" s="29">
        <v>56</v>
      </c>
      <c r="D26" s="29">
        <v>50</v>
      </c>
      <c r="E26" s="29">
        <v>223</v>
      </c>
      <c r="F26" s="44">
        <f t="shared" si="7"/>
        <v>538</v>
      </c>
      <c r="G26" s="29">
        <v>287</v>
      </c>
      <c r="H26" s="29">
        <v>114</v>
      </c>
      <c r="I26" s="29">
        <v>13</v>
      </c>
      <c r="J26" s="29">
        <v>292</v>
      </c>
      <c r="K26" s="44">
        <f t="shared" si="8"/>
        <v>706</v>
      </c>
      <c r="L26" s="36">
        <f t="shared" si="9"/>
        <v>0.3732057416267942</v>
      </c>
      <c r="M26" s="36">
        <f t="shared" si="10"/>
        <v>1.0357142857142856</v>
      </c>
      <c r="N26" s="36">
        <f t="shared" si="11"/>
        <v>-0.74</v>
      </c>
      <c r="O26" s="36">
        <f t="shared" si="12"/>
        <v>0.3094170403587444</v>
      </c>
      <c r="P26" s="36">
        <f t="shared" si="13"/>
        <v>0.31226765799256495</v>
      </c>
    </row>
    <row r="27" spans="1:16" ht="12.75">
      <c r="A27" s="29" t="s">
        <v>39</v>
      </c>
      <c r="B27" s="29">
        <v>143</v>
      </c>
      <c r="C27" s="29">
        <v>48</v>
      </c>
      <c r="D27" s="29">
        <v>31</v>
      </c>
      <c r="E27" s="29">
        <v>123</v>
      </c>
      <c r="F27" s="44">
        <f t="shared" si="7"/>
        <v>345</v>
      </c>
      <c r="G27" s="29">
        <v>154</v>
      </c>
      <c r="H27" s="29">
        <v>92</v>
      </c>
      <c r="I27" s="29">
        <v>29</v>
      </c>
      <c r="J27" s="29">
        <v>161</v>
      </c>
      <c r="K27" s="44">
        <f t="shared" si="8"/>
        <v>436</v>
      </c>
      <c r="L27" s="36">
        <f t="shared" si="9"/>
        <v>0.07692307692307687</v>
      </c>
      <c r="M27" s="36">
        <f t="shared" si="10"/>
        <v>0.9166666666666667</v>
      </c>
      <c r="N27" s="36">
        <f t="shared" si="11"/>
        <v>-0.06451612903225812</v>
      </c>
      <c r="O27" s="36">
        <f t="shared" si="12"/>
        <v>0.3089430894308942</v>
      </c>
      <c r="P27" s="36">
        <f t="shared" si="13"/>
        <v>0.2637681159420291</v>
      </c>
    </row>
    <row r="28" spans="1:16" ht="12.75">
      <c r="A28" s="29" t="s">
        <v>40</v>
      </c>
      <c r="B28" s="29">
        <v>130</v>
      </c>
      <c r="C28" s="29">
        <v>40</v>
      </c>
      <c r="D28" s="29">
        <v>54</v>
      </c>
      <c r="E28" s="29">
        <v>99</v>
      </c>
      <c r="F28" s="44">
        <f t="shared" si="7"/>
        <v>323</v>
      </c>
      <c r="G28" s="29">
        <v>156</v>
      </c>
      <c r="H28" s="29">
        <v>49</v>
      </c>
      <c r="I28" s="29">
        <v>11</v>
      </c>
      <c r="J28" s="29">
        <v>195</v>
      </c>
      <c r="K28" s="44">
        <f t="shared" si="8"/>
        <v>411</v>
      </c>
      <c r="L28" s="36">
        <f t="shared" si="9"/>
        <v>0.19999999999999996</v>
      </c>
      <c r="M28" s="36">
        <f t="shared" si="10"/>
        <v>0.2250000000000001</v>
      </c>
      <c r="N28" s="36">
        <f t="shared" si="11"/>
        <v>-0.7962962962962963</v>
      </c>
      <c r="O28" s="36">
        <f t="shared" si="12"/>
        <v>0.9696969696969697</v>
      </c>
      <c r="P28" s="36">
        <f t="shared" si="13"/>
        <v>0.27244582043343657</v>
      </c>
    </row>
    <row r="29" spans="1:16" ht="12.75">
      <c r="A29" s="29" t="s">
        <v>41</v>
      </c>
      <c r="B29" s="29">
        <v>113</v>
      </c>
      <c r="C29" s="29">
        <v>83</v>
      </c>
      <c r="D29" s="29">
        <v>18</v>
      </c>
      <c r="E29" s="29">
        <v>160</v>
      </c>
      <c r="F29" s="44">
        <f t="shared" si="7"/>
        <v>374</v>
      </c>
      <c r="G29" s="29">
        <v>125</v>
      </c>
      <c r="H29" s="29">
        <v>60</v>
      </c>
      <c r="I29" s="29">
        <v>36</v>
      </c>
      <c r="J29" s="29">
        <v>237</v>
      </c>
      <c r="K29" s="44">
        <f t="shared" si="8"/>
        <v>458</v>
      </c>
      <c r="L29" s="36">
        <f t="shared" si="9"/>
        <v>0.10619469026548667</v>
      </c>
      <c r="M29" s="36">
        <f t="shared" si="10"/>
        <v>-0.27710843373493976</v>
      </c>
      <c r="N29" s="36">
        <f t="shared" si="11"/>
        <v>1</v>
      </c>
      <c r="O29" s="36">
        <f t="shared" si="12"/>
        <v>0.48124999999999996</v>
      </c>
      <c r="P29" s="36">
        <f t="shared" si="13"/>
        <v>0.22459893048128343</v>
      </c>
    </row>
    <row r="30" spans="1:16" ht="12.75">
      <c r="A30" s="29" t="s">
        <v>42</v>
      </c>
      <c r="B30" s="29">
        <v>134</v>
      </c>
      <c r="C30" s="29">
        <v>67</v>
      </c>
      <c r="D30" s="29">
        <v>23</v>
      </c>
      <c r="E30" s="29">
        <v>139</v>
      </c>
      <c r="F30" s="44">
        <f t="shared" si="7"/>
        <v>363</v>
      </c>
      <c r="G30" s="29">
        <v>274</v>
      </c>
      <c r="H30" s="29">
        <v>66</v>
      </c>
      <c r="I30" s="29">
        <v>15</v>
      </c>
      <c r="J30" s="29">
        <v>223</v>
      </c>
      <c r="K30" s="44">
        <f t="shared" si="8"/>
        <v>578</v>
      </c>
      <c r="L30" s="36">
        <f t="shared" si="9"/>
        <v>1.044776119402985</v>
      </c>
      <c r="M30" s="36">
        <f t="shared" si="10"/>
        <v>-0.014925373134328401</v>
      </c>
      <c r="N30" s="36">
        <f t="shared" si="11"/>
        <v>-0.34782608695652173</v>
      </c>
      <c r="O30" s="36">
        <f t="shared" si="12"/>
        <v>0.60431654676259</v>
      </c>
      <c r="P30" s="36">
        <f t="shared" si="13"/>
        <v>0.5922865013774106</v>
      </c>
    </row>
    <row r="31" spans="1:16" ht="12.75">
      <c r="A31" s="29" t="s">
        <v>43</v>
      </c>
      <c r="B31" s="29">
        <v>147</v>
      </c>
      <c r="C31" s="29">
        <v>64</v>
      </c>
      <c r="D31" s="29">
        <v>15</v>
      </c>
      <c r="E31" s="29">
        <v>267</v>
      </c>
      <c r="F31" s="44">
        <f t="shared" si="7"/>
        <v>493</v>
      </c>
      <c r="G31" s="29">
        <v>216</v>
      </c>
      <c r="H31" s="29">
        <v>59</v>
      </c>
      <c r="I31" s="29">
        <v>24</v>
      </c>
      <c r="J31" s="29">
        <v>200</v>
      </c>
      <c r="K31" s="44">
        <f t="shared" si="8"/>
        <v>499</v>
      </c>
      <c r="L31" s="36">
        <f t="shared" si="9"/>
        <v>0.4693877551020409</v>
      </c>
      <c r="M31" s="36">
        <f t="shared" si="10"/>
        <v>-0.078125</v>
      </c>
      <c r="N31" s="36">
        <f t="shared" si="11"/>
        <v>0.6000000000000001</v>
      </c>
      <c r="O31" s="36">
        <f t="shared" si="12"/>
        <v>-0.25093632958801493</v>
      </c>
      <c r="P31" s="36">
        <f t="shared" si="13"/>
        <v>0.012170385395537497</v>
      </c>
    </row>
    <row r="32" spans="1:16" ht="12.75">
      <c r="A32" s="29" t="s">
        <v>44</v>
      </c>
      <c r="B32" s="29">
        <v>163</v>
      </c>
      <c r="C32" s="29">
        <v>62</v>
      </c>
      <c r="D32" s="29">
        <v>40</v>
      </c>
      <c r="E32" s="29">
        <v>257</v>
      </c>
      <c r="F32" s="44">
        <f t="shared" si="7"/>
        <v>522</v>
      </c>
      <c r="G32" s="29">
        <v>192</v>
      </c>
      <c r="H32" s="29">
        <v>99</v>
      </c>
      <c r="I32" s="29">
        <v>12</v>
      </c>
      <c r="J32" s="29">
        <v>425</v>
      </c>
      <c r="K32" s="44">
        <f>SUM(G32:J32)</f>
        <v>728</v>
      </c>
      <c r="L32" s="36">
        <f t="shared" si="9"/>
        <v>0.17791411042944794</v>
      </c>
      <c r="M32" s="36">
        <f t="shared" si="10"/>
        <v>0.596774193548387</v>
      </c>
      <c r="N32" s="36">
        <f t="shared" si="11"/>
        <v>-0.7</v>
      </c>
      <c r="O32" s="36">
        <f t="shared" si="12"/>
        <v>0.6536964980544746</v>
      </c>
      <c r="P32" s="36">
        <f t="shared" si="13"/>
        <v>0.3946360153256705</v>
      </c>
    </row>
    <row r="33" spans="1:16" ht="12.75">
      <c r="A33" s="29" t="s">
        <v>45</v>
      </c>
      <c r="B33" s="29">
        <v>216</v>
      </c>
      <c r="C33" s="29">
        <v>108</v>
      </c>
      <c r="D33" s="29">
        <v>24</v>
      </c>
      <c r="E33" s="29">
        <v>301</v>
      </c>
      <c r="F33" s="44">
        <f t="shared" si="7"/>
        <v>649</v>
      </c>
      <c r="G33" s="29">
        <v>152</v>
      </c>
      <c r="H33" s="29">
        <v>99</v>
      </c>
      <c r="I33" s="29">
        <v>27</v>
      </c>
      <c r="J33" s="29">
        <v>258</v>
      </c>
      <c r="K33" s="44">
        <f>SUM(G33:J33)</f>
        <v>536</v>
      </c>
      <c r="L33" s="36">
        <f t="shared" si="9"/>
        <v>-0.2962962962962963</v>
      </c>
      <c r="M33" s="36">
        <f t="shared" si="10"/>
        <v>-0.08333333333333337</v>
      </c>
      <c r="N33" s="36">
        <f t="shared" si="11"/>
        <v>0.125</v>
      </c>
      <c r="O33" s="36">
        <f t="shared" si="12"/>
        <v>-0.1428571428571429</v>
      </c>
      <c r="P33" s="36">
        <f t="shared" si="13"/>
        <v>-0.17411402157164868</v>
      </c>
    </row>
    <row r="34" spans="1:16" ht="12.75">
      <c r="A34" s="46" t="s">
        <v>62</v>
      </c>
      <c r="B34" s="47">
        <f>SUM(B22:B33)</f>
        <v>2079</v>
      </c>
      <c r="C34" s="47">
        <f aca="true" t="shared" si="14" ref="C34:K34">SUM(C22:C33)</f>
        <v>719</v>
      </c>
      <c r="D34" s="47">
        <f t="shared" si="14"/>
        <v>405</v>
      </c>
      <c r="E34" s="47">
        <f t="shared" si="14"/>
        <v>2494</v>
      </c>
      <c r="F34" s="47">
        <f t="shared" si="14"/>
        <v>5697</v>
      </c>
      <c r="G34" s="47">
        <f>SUM(G22:G33)</f>
        <v>2543</v>
      </c>
      <c r="H34" s="47">
        <f>SUM(H22:H33)</f>
        <v>943</v>
      </c>
      <c r="I34" s="47">
        <f t="shared" si="14"/>
        <v>372</v>
      </c>
      <c r="J34" s="47">
        <f t="shared" si="14"/>
        <v>3362</v>
      </c>
      <c r="K34" s="47">
        <f t="shared" si="14"/>
        <v>7220</v>
      </c>
      <c r="L34" s="48">
        <f>+G34/B34-1</f>
        <v>0.22318422318422315</v>
      </c>
      <c r="M34" s="48">
        <f>+H34/C34-1</f>
        <v>0.31154381084840055</v>
      </c>
      <c r="N34" s="48">
        <f>+I34/D34-1</f>
        <v>-0.08148148148148149</v>
      </c>
      <c r="O34" s="48">
        <f>+J34/E34-1</f>
        <v>0.34803528468323974</v>
      </c>
      <c r="P34" s="48">
        <f>+K34/F34-1</f>
        <v>0.2673336843952958</v>
      </c>
    </row>
    <row r="35" spans="1:16" ht="12.75">
      <c r="A35" s="101" t="s">
        <v>91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ht="18" customHeight="1"/>
  </sheetData>
  <mergeCells count="11">
    <mergeCell ref="A1:P1"/>
    <mergeCell ref="A2:P2"/>
    <mergeCell ref="A3:P3"/>
    <mergeCell ref="A4:P4"/>
    <mergeCell ref="L5:P5"/>
    <mergeCell ref="A35:P35"/>
    <mergeCell ref="A7:P7"/>
    <mergeCell ref="A21:P21"/>
    <mergeCell ref="A5:A6"/>
    <mergeCell ref="B5:F5"/>
    <mergeCell ref="G5:K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5"/>
  <sheetViews>
    <sheetView zoomScale="75" zoomScaleNormal="75" workbookViewId="0" topLeftCell="A1">
      <selection activeCell="R23" sqref="R23"/>
    </sheetView>
  </sheetViews>
  <sheetFormatPr defaultColWidth="11.421875" defaultRowHeight="12.75"/>
  <cols>
    <col min="1" max="1" width="9.28125" style="4" bestFit="1" customWidth="1"/>
    <col min="2" max="2" width="9.00390625" style="41" customWidth="1"/>
    <col min="3" max="3" width="8.140625" style="41" customWidth="1"/>
    <col min="4" max="4" width="9.28125" style="41" bestFit="1" customWidth="1"/>
    <col min="5" max="5" width="8.8515625" style="41" bestFit="1" customWidth="1"/>
    <col min="6" max="6" width="6.57421875" style="41" bestFit="1" customWidth="1"/>
    <col min="7" max="7" width="9.28125" style="41" customWidth="1"/>
    <col min="8" max="8" width="8.7109375" style="41" customWidth="1"/>
    <col min="9" max="9" width="9.28125" style="41" bestFit="1" customWidth="1"/>
    <col min="10" max="10" width="8.8515625" style="41" bestFit="1" customWidth="1"/>
    <col min="11" max="11" width="6.57421875" style="32" bestFit="1" customWidth="1"/>
    <col min="12" max="12" width="9.00390625" style="32" customWidth="1"/>
    <col min="13" max="13" width="8.28125" style="32" customWidth="1"/>
    <col min="14" max="14" width="11.140625" style="32" bestFit="1" customWidth="1"/>
    <col min="15" max="15" width="10.8515625" style="32" bestFit="1" customWidth="1"/>
    <col min="16" max="16" width="7.00390625" style="32" customWidth="1"/>
    <col min="17" max="16384" width="11.57421875" style="32" customWidth="1"/>
  </cols>
  <sheetData>
    <row r="1" spans="1:16" ht="12.75">
      <c r="A1" s="78" t="s">
        <v>104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.75">
      <c r="A2" s="79" t="s">
        <v>103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">
      <c r="A3" s="85" t="s">
        <v>107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2.75">
      <c r="A4" s="102" t="s">
        <v>156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2.75">
      <c r="A5" s="105" t="s">
        <v>93</v>
      </c>
      <c r="B5" s="103">
        <v>2007</v>
      </c>
      <c r="C5" s="103"/>
      <c r="D5" s="103"/>
      <c r="E5" s="103"/>
      <c r="F5" s="103"/>
      <c r="G5" s="103">
        <v>2008</v>
      </c>
      <c r="H5" s="103"/>
      <c r="I5" s="103"/>
      <c r="J5" s="103"/>
      <c r="K5" s="103"/>
      <c r="L5" s="103" t="s">
        <v>94</v>
      </c>
      <c r="M5" s="103"/>
      <c r="N5" s="103"/>
      <c r="O5" s="103"/>
      <c r="P5" s="103"/>
    </row>
    <row r="6" spans="1:16" s="43" customFormat="1" ht="32.25" customHeight="1">
      <c r="A6" s="105"/>
      <c r="B6" s="42" t="s">
        <v>95</v>
      </c>
      <c r="C6" s="42" t="s">
        <v>96</v>
      </c>
      <c r="D6" s="42" t="s">
        <v>97</v>
      </c>
      <c r="E6" s="42" t="s">
        <v>80</v>
      </c>
      <c r="F6" s="42" t="s">
        <v>62</v>
      </c>
      <c r="G6" s="42" t="s">
        <v>95</v>
      </c>
      <c r="H6" s="42" t="s">
        <v>96</v>
      </c>
      <c r="I6" s="42" t="s">
        <v>97</v>
      </c>
      <c r="J6" s="42" t="s">
        <v>80</v>
      </c>
      <c r="K6" s="42" t="s">
        <v>62</v>
      </c>
      <c r="L6" s="42" t="s">
        <v>95</v>
      </c>
      <c r="M6" s="42" t="s">
        <v>96</v>
      </c>
      <c r="N6" s="42" t="s">
        <v>97</v>
      </c>
      <c r="O6" s="42" t="s">
        <v>80</v>
      </c>
      <c r="P6" s="42" t="s">
        <v>62</v>
      </c>
    </row>
    <row r="7" spans="1:16" ht="12.75">
      <c r="A7" s="104" t="s">
        <v>73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21" ht="12.75">
      <c r="A8" s="29" t="s">
        <v>34</v>
      </c>
      <c r="B8" s="29">
        <v>120</v>
      </c>
      <c r="C8" s="29">
        <v>2</v>
      </c>
      <c r="D8" s="29">
        <v>166</v>
      </c>
      <c r="E8" s="29">
        <v>175</v>
      </c>
      <c r="F8" s="44">
        <f>SUM(B8:E8)</f>
        <v>463</v>
      </c>
      <c r="G8" s="29">
        <v>148</v>
      </c>
      <c r="H8" s="29">
        <v>0</v>
      </c>
      <c r="I8" s="29">
        <v>186</v>
      </c>
      <c r="J8" s="29">
        <v>361</v>
      </c>
      <c r="K8" s="44">
        <f>SUM(G8:J8)</f>
        <v>695</v>
      </c>
      <c r="L8" s="36">
        <f>+G8/B8-1</f>
        <v>0.2333333333333334</v>
      </c>
      <c r="M8" s="36">
        <f>+H8/C8-1</f>
        <v>-1</v>
      </c>
      <c r="N8" s="36">
        <f>+I8/D8-1</f>
        <v>0.12048192771084332</v>
      </c>
      <c r="O8" s="36">
        <f>+J8/E8-1</f>
        <v>1.0628571428571427</v>
      </c>
      <c r="P8" s="36">
        <f>+K8/F8-1</f>
        <v>0.5010799136069115</v>
      </c>
      <c r="R8" s="4"/>
      <c r="S8" s="4"/>
      <c r="T8" s="4"/>
      <c r="U8" s="4"/>
    </row>
    <row r="9" spans="1:21" ht="12.75">
      <c r="A9" s="29" t="s">
        <v>35</v>
      </c>
      <c r="B9" s="29">
        <v>119</v>
      </c>
      <c r="C9" s="29">
        <v>0</v>
      </c>
      <c r="D9" s="29">
        <v>145</v>
      </c>
      <c r="E9" s="29">
        <v>220</v>
      </c>
      <c r="F9" s="44">
        <f aca="true" t="shared" si="0" ref="F9:F19">SUM(B9:E9)</f>
        <v>484</v>
      </c>
      <c r="G9" s="29">
        <v>105</v>
      </c>
      <c r="H9" s="29">
        <v>0</v>
      </c>
      <c r="I9" s="29">
        <v>136</v>
      </c>
      <c r="J9" s="29">
        <v>415</v>
      </c>
      <c r="K9" s="44">
        <f aca="true" t="shared" si="1" ref="K9:K19">SUM(G9:J9)</f>
        <v>656</v>
      </c>
      <c r="L9" s="36">
        <f aca="true" t="shared" si="2" ref="L9:L19">+G9/B9-1</f>
        <v>-0.11764705882352944</v>
      </c>
      <c r="M9" s="36"/>
      <c r="N9" s="36">
        <f aca="true" t="shared" si="3" ref="N9:N19">+I9/D9-1</f>
        <v>-0.06206896551724139</v>
      </c>
      <c r="O9" s="36">
        <f aca="true" t="shared" si="4" ref="O9:O19">+J9/E9-1</f>
        <v>0.8863636363636365</v>
      </c>
      <c r="P9" s="36">
        <f aca="true" t="shared" si="5" ref="P9:P19">+K9/F9-1</f>
        <v>0.3553719008264462</v>
      </c>
      <c r="R9" s="4"/>
      <c r="S9" s="4"/>
      <c r="T9" s="4"/>
      <c r="U9" s="4"/>
    </row>
    <row r="10" spans="1:21" ht="12.75">
      <c r="A10" s="29" t="s">
        <v>36</v>
      </c>
      <c r="B10" s="29">
        <v>121</v>
      </c>
      <c r="C10" s="29">
        <v>0</v>
      </c>
      <c r="D10" s="29">
        <v>130</v>
      </c>
      <c r="E10" s="29">
        <v>153</v>
      </c>
      <c r="F10" s="44">
        <f t="shared" si="0"/>
        <v>404</v>
      </c>
      <c r="G10" s="29">
        <v>118</v>
      </c>
      <c r="H10" s="29">
        <v>0</v>
      </c>
      <c r="I10" s="29">
        <v>109</v>
      </c>
      <c r="J10" s="29">
        <v>379</v>
      </c>
      <c r="K10" s="44">
        <f t="shared" si="1"/>
        <v>606</v>
      </c>
      <c r="L10" s="36">
        <f t="shared" si="2"/>
        <v>-0.024793388429752095</v>
      </c>
      <c r="M10" s="36"/>
      <c r="N10" s="36">
        <f t="shared" si="3"/>
        <v>-0.16153846153846152</v>
      </c>
      <c r="O10" s="36">
        <f t="shared" si="4"/>
        <v>1.477124183006536</v>
      </c>
      <c r="P10" s="36">
        <f t="shared" si="5"/>
        <v>0.5</v>
      </c>
      <c r="R10" s="4"/>
      <c r="S10" s="4"/>
      <c r="T10" s="4"/>
      <c r="U10" s="4"/>
    </row>
    <row r="11" spans="1:21" ht="12.75">
      <c r="A11" s="29" t="s">
        <v>37</v>
      </c>
      <c r="B11" s="29">
        <v>108</v>
      </c>
      <c r="C11" s="29">
        <v>0</v>
      </c>
      <c r="D11" s="29">
        <v>104</v>
      </c>
      <c r="E11" s="29">
        <v>188</v>
      </c>
      <c r="F11" s="44">
        <f t="shared" si="0"/>
        <v>400</v>
      </c>
      <c r="G11" s="29">
        <v>98</v>
      </c>
      <c r="H11" s="29">
        <v>0</v>
      </c>
      <c r="I11" s="29">
        <v>106</v>
      </c>
      <c r="J11" s="29">
        <v>278</v>
      </c>
      <c r="K11" s="44">
        <f t="shared" si="1"/>
        <v>482</v>
      </c>
      <c r="L11" s="36">
        <f t="shared" si="2"/>
        <v>-0.09259259259259256</v>
      </c>
      <c r="M11" s="36"/>
      <c r="N11" s="36">
        <f t="shared" si="3"/>
        <v>0.019230769230769162</v>
      </c>
      <c r="O11" s="36">
        <f t="shared" si="4"/>
        <v>0.47872340425531923</v>
      </c>
      <c r="P11" s="36">
        <f t="shared" si="5"/>
        <v>0.20500000000000007</v>
      </c>
      <c r="R11" s="4"/>
      <c r="S11" s="4"/>
      <c r="T11" s="4"/>
      <c r="U11" s="4"/>
    </row>
    <row r="12" spans="1:21" ht="12.75">
      <c r="A12" s="29" t="s">
        <v>38</v>
      </c>
      <c r="B12" s="29">
        <v>112</v>
      </c>
      <c r="C12" s="29">
        <v>0</v>
      </c>
      <c r="D12" s="29">
        <v>102</v>
      </c>
      <c r="E12" s="29">
        <v>179</v>
      </c>
      <c r="F12" s="44">
        <f t="shared" si="0"/>
        <v>393</v>
      </c>
      <c r="G12" s="29">
        <v>108</v>
      </c>
      <c r="H12" s="29">
        <v>0</v>
      </c>
      <c r="I12" s="29">
        <v>116</v>
      </c>
      <c r="J12" s="29">
        <v>288</v>
      </c>
      <c r="K12" s="44">
        <f t="shared" si="1"/>
        <v>512</v>
      </c>
      <c r="L12" s="36">
        <f t="shared" si="2"/>
        <v>-0.0357142857142857</v>
      </c>
      <c r="M12" s="36"/>
      <c r="N12" s="36">
        <f t="shared" si="3"/>
        <v>0.13725490196078427</v>
      </c>
      <c r="O12" s="36">
        <f t="shared" si="4"/>
        <v>0.6089385474860336</v>
      </c>
      <c r="P12" s="36">
        <f t="shared" si="5"/>
        <v>0.30279898218829526</v>
      </c>
      <c r="R12" s="4"/>
      <c r="S12" s="4"/>
      <c r="T12" s="4"/>
      <c r="U12" s="4"/>
    </row>
    <row r="13" spans="1:21" ht="12.75">
      <c r="A13" s="29" t="s">
        <v>39</v>
      </c>
      <c r="B13" s="29">
        <v>92</v>
      </c>
      <c r="C13" s="29">
        <v>1</v>
      </c>
      <c r="D13" s="29">
        <v>182</v>
      </c>
      <c r="E13" s="29">
        <v>208</v>
      </c>
      <c r="F13" s="44">
        <f t="shared" si="0"/>
        <v>483</v>
      </c>
      <c r="G13" s="29">
        <v>115</v>
      </c>
      <c r="H13" s="29">
        <v>0</v>
      </c>
      <c r="I13" s="29">
        <v>155</v>
      </c>
      <c r="J13" s="29">
        <v>254</v>
      </c>
      <c r="K13" s="44">
        <f t="shared" si="1"/>
        <v>524</v>
      </c>
      <c r="L13" s="36">
        <f t="shared" si="2"/>
        <v>0.25</v>
      </c>
      <c r="M13" s="36">
        <f>+H13/C13-1</f>
        <v>-1</v>
      </c>
      <c r="N13" s="36">
        <f t="shared" si="3"/>
        <v>-0.14835164835164838</v>
      </c>
      <c r="O13" s="36">
        <f t="shared" si="4"/>
        <v>0.22115384615384626</v>
      </c>
      <c r="P13" s="36">
        <f t="shared" si="5"/>
        <v>0.08488612836438914</v>
      </c>
      <c r="R13" s="4"/>
      <c r="S13" s="4"/>
      <c r="T13" s="4"/>
      <c r="U13" s="4"/>
    </row>
    <row r="14" spans="1:21" ht="12.75">
      <c r="A14" s="29" t="s">
        <v>40</v>
      </c>
      <c r="B14" s="29">
        <v>129</v>
      </c>
      <c r="C14" s="29">
        <v>3</v>
      </c>
      <c r="D14" s="29">
        <v>172</v>
      </c>
      <c r="E14" s="29">
        <v>235</v>
      </c>
      <c r="F14" s="44">
        <f t="shared" si="0"/>
        <v>539</v>
      </c>
      <c r="G14" s="29">
        <v>74</v>
      </c>
      <c r="H14" s="29">
        <v>3</v>
      </c>
      <c r="I14" s="29">
        <v>143</v>
      </c>
      <c r="J14" s="29">
        <v>174</v>
      </c>
      <c r="K14" s="44">
        <f t="shared" si="1"/>
        <v>394</v>
      </c>
      <c r="L14" s="36">
        <f t="shared" si="2"/>
        <v>-0.4263565891472868</v>
      </c>
      <c r="M14" s="36">
        <f>+H14/C14-1</f>
        <v>0</v>
      </c>
      <c r="N14" s="36">
        <f t="shared" si="3"/>
        <v>-0.16860465116279066</v>
      </c>
      <c r="O14" s="36">
        <f t="shared" si="4"/>
        <v>-0.2595744680851064</v>
      </c>
      <c r="P14" s="36">
        <f t="shared" si="5"/>
        <v>-0.2690166975881262</v>
      </c>
      <c r="R14" s="4"/>
      <c r="S14" s="4"/>
      <c r="T14" s="4"/>
      <c r="U14" s="4"/>
    </row>
    <row r="15" spans="1:21" ht="12.75">
      <c r="A15" s="29" t="s">
        <v>41</v>
      </c>
      <c r="B15" s="29">
        <v>147</v>
      </c>
      <c r="C15" s="29">
        <v>0</v>
      </c>
      <c r="D15" s="29">
        <v>220</v>
      </c>
      <c r="E15" s="29">
        <v>221</v>
      </c>
      <c r="F15" s="44">
        <f t="shared" si="0"/>
        <v>588</v>
      </c>
      <c r="G15" s="29">
        <v>97</v>
      </c>
      <c r="H15" s="29">
        <v>0</v>
      </c>
      <c r="I15" s="29">
        <v>153</v>
      </c>
      <c r="J15" s="29">
        <v>279</v>
      </c>
      <c r="K15" s="44">
        <f t="shared" si="1"/>
        <v>529</v>
      </c>
      <c r="L15" s="36">
        <f t="shared" si="2"/>
        <v>-0.34013605442176875</v>
      </c>
      <c r="M15" s="36"/>
      <c r="N15" s="36">
        <f t="shared" si="3"/>
        <v>-0.30454545454545456</v>
      </c>
      <c r="O15" s="36">
        <f t="shared" si="4"/>
        <v>0.2624434389140271</v>
      </c>
      <c r="P15" s="36">
        <f t="shared" si="5"/>
        <v>-0.10034013605442171</v>
      </c>
      <c r="R15" s="4"/>
      <c r="S15" s="4"/>
      <c r="T15" s="4"/>
      <c r="U15" s="4"/>
    </row>
    <row r="16" spans="1:21" ht="12.75">
      <c r="A16" s="29" t="s">
        <v>42</v>
      </c>
      <c r="B16" s="29">
        <v>101</v>
      </c>
      <c r="C16" s="29">
        <v>0</v>
      </c>
      <c r="D16" s="29">
        <v>130</v>
      </c>
      <c r="E16" s="29">
        <v>104</v>
      </c>
      <c r="F16" s="44">
        <f t="shared" si="0"/>
        <v>335</v>
      </c>
      <c r="G16" s="29">
        <v>93</v>
      </c>
      <c r="H16" s="29">
        <v>0</v>
      </c>
      <c r="I16" s="29">
        <v>118</v>
      </c>
      <c r="J16" s="29">
        <v>233</v>
      </c>
      <c r="K16" s="44">
        <f t="shared" si="1"/>
        <v>444</v>
      </c>
      <c r="L16" s="36">
        <f t="shared" si="2"/>
        <v>-0.07920792079207917</v>
      </c>
      <c r="M16" s="36"/>
      <c r="N16" s="36">
        <f t="shared" si="3"/>
        <v>-0.09230769230769231</v>
      </c>
      <c r="O16" s="36">
        <f t="shared" si="4"/>
        <v>1.2403846153846154</v>
      </c>
      <c r="P16" s="36">
        <f t="shared" si="5"/>
        <v>0.3253731343283581</v>
      </c>
      <c r="R16" s="4"/>
      <c r="S16" s="4"/>
      <c r="T16" s="4"/>
      <c r="U16" s="4"/>
    </row>
    <row r="17" spans="1:21" ht="12.75">
      <c r="A17" s="29" t="s">
        <v>43</v>
      </c>
      <c r="B17" s="29">
        <v>107</v>
      </c>
      <c r="C17" s="29">
        <v>0</v>
      </c>
      <c r="D17" s="29">
        <v>140</v>
      </c>
      <c r="E17" s="29">
        <v>326</v>
      </c>
      <c r="F17" s="44">
        <f t="shared" si="0"/>
        <v>573</v>
      </c>
      <c r="G17" s="29">
        <v>91</v>
      </c>
      <c r="H17" s="29">
        <v>0</v>
      </c>
      <c r="I17" s="29">
        <v>106</v>
      </c>
      <c r="J17" s="29">
        <v>214</v>
      </c>
      <c r="K17" s="44">
        <f t="shared" si="1"/>
        <v>411</v>
      </c>
      <c r="L17" s="36">
        <f t="shared" si="2"/>
        <v>-0.14953271028037385</v>
      </c>
      <c r="M17" s="36"/>
      <c r="N17" s="36">
        <f t="shared" si="3"/>
        <v>-0.24285714285714288</v>
      </c>
      <c r="O17" s="36">
        <f t="shared" si="4"/>
        <v>-0.34355828220858897</v>
      </c>
      <c r="P17" s="36">
        <f t="shared" si="5"/>
        <v>-0.2827225130890052</v>
      </c>
      <c r="R17" s="4"/>
      <c r="S17" s="4"/>
      <c r="T17" s="4"/>
      <c r="U17" s="4"/>
    </row>
    <row r="18" spans="1:21" ht="12.75">
      <c r="A18" s="29" t="s">
        <v>44</v>
      </c>
      <c r="B18" s="29">
        <v>116</v>
      </c>
      <c r="C18" s="29">
        <v>5</v>
      </c>
      <c r="D18" s="29">
        <v>180</v>
      </c>
      <c r="E18" s="29">
        <v>294</v>
      </c>
      <c r="F18" s="44">
        <f t="shared" si="0"/>
        <v>595</v>
      </c>
      <c r="G18" s="29">
        <v>75</v>
      </c>
      <c r="H18" s="29">
        <v>0</v>
      </c>
      <c r="I18" s="29">
        <v>92</v>
      </c>
      <c r="J18" s="29">
        <v>224</v>
      </c>
      <c r="K18" s="44">
        <f t="shared" si="1"/>
        <v>391</v>
      </c>
      <c r="L18" s="36">
        <f t="shared" si="2"/>
        <v>-0.35344827586206895</v>
      </c>
      <c r="M18" s="36">
        <f>+H18/C18-1</f>
        <v>-1</v>
      </c>
      <c r="N18" s="36">
        <f t="shared" si="3"/>
        <v>-0.48888888888888893</v>
      </c>
      <c r="O18" s="36">
        <f t="shared" si="4"/>
        <v>-0.23809523809523814</v>
      </c>
      <c r="P18" s="36">
        <f t="shared" si="5"/>
        <v>-0.34285714285714286</v>
      </c>
      <c r="R18" s="4"/>
      <c r="S18" s="4"/>
      <c r="T18" s="4"/>
      <c r="U18" s="4"/>
    </row>
    <row r="19" spans="1:21" ht="12.75">
      <c r="A19" s="29" t="s">
        <v>45</v>
      </c>
      <c r="B19" s="29">
        <v>258</v>
      </c>
      <c r="C19" s="29">
        <v>0</v>
      </c>
      <c r="D19" s="29">
        <v>498</v>
      </c>
      <c r="E19" s="29">
        <v>773</v>
      </c>
      <c r="F19" s="44">
        <f t="shared" si="0"/>
        <v>1529</v>
      </c>
      <c r="G19" s="29">
        <v>112</v>
      </c>
      <c r="H19" s="29">
        <v>0</v>
      </c>
      <c r="I19" s="29">
        <v>164</v>
      </c>
      <c r="J19" s="29">
        <v>242</v>
      </c>
      <c r="K19" s="44">
        <f t="shared" si="1"/>
        <v>518</v>
      </c>
      <c r="L19" s="36">
        <f t="shared" si="2"/>
        <v>-0.5658914728682171</v>
      </c>
      <c r="M19" s="36"/>
      <c r="N19" s="36">
        <f t="shared" si="3"/>
        <v>-0.6706827309236948</v>
      </c>
      <c r="O19" s="36">
        <f t="shared" si="4"/>
        <v>-0.6869340232858991</v>
      </c>
      <c r="P19" s="36">
        <f t="shared" si="5"/>
        <v>-0.6612164813603663</v>
      </c>
      <c r="R19" s="4"/>
      <c r="S19" s="4"/>
      <c r="T19" s="4"/>
      <c r="U19" s="4"/>
    </row>
    <row r="20" spans="1:21" ht="12.75">
      <c r="A20" s="46" t="s">
        <v>62</v>
      </c>
      <c r="B20" s="47">
        <f aca="true" t="shared" si="6" ref="B20:K20">SUM(B8:B19)</f>
        <v>1530</v>
      </c>
      <c r="C20" s="47">
        <f t="shared" si="6"/>
        <v>11</v>
      </c>
      <c r="D20" s="47">
        <f t="shared" si="6"/>
        <v>2169</v>
      </c>
      <c r="E20" s="47">
        <f t="shared" si="6"/>
        <v>3076</v>
      </c>
      <c r="F20" s="47">
        <f t="shared" si="6"/>
        <v>6786</v>
      </c>
      <c r="G20" s="47">
        <f t="shared" si="6"/>
        <v>1234</v>
      </c>
      <c r="H20" s="47">
        <f>SUM(H8:H19)</f>
        <v>3</v>
      </c>
      <c r="I20" s="47">
        <f t="shared" si="6"/>
        <v>1584</v>
      </c>
      <c r="J20" s="47">
        <f t="shared" si="6"/>
        <v>3341</v>
      </c>
      <c r="K20" s="47">
        <f t="shared" si="6"/>
        <v>6162</v>
      </c>
      <c r="L20" s="48">
        <f>+G20/B20-1</f>
        <v>-0.19346405228758168</v>
      </c>
      <c r="M20" s="48">
        <f>+H20/C20-1</f>
        <v>-0.7272727272727273</v>
      </c>
      <c r="N20" s="48">
        <f>+I20/D20-1</f>
        <v>-0.26970954356846477</v>
      </c>
      <c r="O20" s="48">
        <f>+J20/E20-1</f>
        <v>0.08615084525357597</v>
      </c>
      <c r="P20" s="48">
        <f>+K20/F20-1</f>
        <v>-0.09195402298850575</v>
      </c>
      <c r="R20" s="4"/>
      <c r="S20" s="4"/>
      <c r="T20" s="4"/>
      <c r="U20" s="4"/>
    </row>
    <row r="21" spans="1:21" ht="12.75">
      <c r="A21" s="104" t="s">
        <v>98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R21" s="4"/>
      <c r="S21" s="4"/>
      <c r="T21" s="4"/>
      <c r="U21" s="4"/>
    </row>
    <row r="22" spans="1:21" ht="12.75">
      <c r="A22" s="29" t="s">
        <v>34</v>
      </c>
      <c r="B22" s="29">
        <v>863</v>
      </c>
      <c r="C22" s="29">
        <v>4</v>
      </c>
      <c r="D22" s="29">
        <v>279</v>
      </c>
      <c r="E22" s="29">
        <v>1575</v>
      </c>
      <c r="F22" s="44">
        <f>SUM(B22:E22)</f>
        <v>2721</v>
      </c>
      <c r="G22" s="29">
        <v>1156</v>
      </c>
      <c r="H22" s="29">
        <v>0</v>
      </c>
      <c r="I22" s="29">
        <v>326</v>
      </c>
      <c r="J22" s="29">
        <v>2962</v>
      </c>
      <c r="K22" s="44">
        <f>SUM(G22:J22)</f>
        <v>4444</v>
      </c>
      <c r="L22" s="36">
        <f>+G22/B22-1</f>
        <v>0.3395133256083429</v>
      </c>
      <c r="M22" s="36">
        <f>+H22/C22-1</f>
        <v>-1</v>
      </c>
      <c r="N22" s="36">
        <f>+I22/D22-1</f>
        <v>0.1684587813620071</v>
      </c>
      <c r="O22" s="36">
        <f>+J22/E22-1</f>
        <v>0.8806349206349207</v>
      </c>
      <c r="P22" s="36">
        <f>+K22/F22-1</f>
        <v>0.633223079750092</v>
      </c>
      <c r="R22" s="4"/>
      <c r="S22" s="4"/>
      <c r="T22" s="4"/>
      <c r="U22" s="4"/>
    </row>
    <row r="23" spans="1:21" ht="12.75">
      <c r="A23" s="29" t="s">
        <v>35</v>
      </c>
      <c r="B23" s="29">
        <v>871</v>
      </c>
      <c r="C23" s="29">
        <v>0</v>
      </c>
      <c r="D23" s="29">
        <v>291</v>
      </c>
      <c r="E23" s="29">
        <v>2119</v>
      </c>
      <c r="F23" s="44">
        <f aca="true" t="shared" si="7" ref="F23:F33">SUM(B23:E23)</f>
        <v>3281</v>
      </c>
      <c r="G23" s="29">
        <v>1092</v>
      </c>
      <c r="H23" s="29">
        <v>0</v>
      </c>
      <c r="I23" s="29">
        <v>304</v>
      </c>
      <c r="J23" s="29">
        <v>4541</v>
      </c>
      <c r="K23" s="44">
        <f aca="true" t="shared" si="8" ref="K23:K33">SUM(G23:J23)</f>
        <v>5937</v>
      </c>
      <c r="L23" s="36">
        <f aca="true" t="shared" si="9" ref="L23:L33">+G23/B23-1</f>
        <v>0.25373134328358216</v>
      </c>
      <c r="M23" s="36"/>
      <c r="N23" s="36">
        <f aca="true" t="shared" si="10" ref="N23:N33">+I23/D23-1</f>
        <v>0.04467353951890041</v>
      </c>
      <c r="O23" s="36">
        <f aca="true" t="shared" si="11" ref="O23:O33">+J23/E23-1</f>
        <v>1.1429919773478057</v>
      </c>
      <c r="P23" s="36">
        <f aca="true" t="shared" si="12" ref="P23:P33">+K23/F23-1</f>
        <v>0.8095092959463579</v>
      </c>
      <c r="R23" s="4"/>
      <c r="S23" s="4"/>
      <c r="T23" s="4"/>
      <c r="U23" s="4"/>
    </row>
    <row r="24" spans="1:21" ht="12.75">
      <c r="A24" s="29" t="s">
        <v>36</v>
      </c>
      <c r="B24" s="29">
        <v>887</v>
      </c>
      <c r="C24" s="29">
        <v>1</v>
      </c>
      <c r="D24" s="29">
        <v>335</v>
      </c>
      <c r="E24" s="29">
        <v>2012</v>
      </c>
      <c r="F24" s="44">
        <f t="shared" si="7"/>
        <v>3235</v>
      </c>
      <c r="G24" s="29">
        <v>1095</v>
      </c>
      <c r="H24" s="29">
        <v>1</v>
      </c>
      <c r="I24" s="29">
        <v>364</v>
      </c>
      <c r="J24" s="29">
        <v>4599</v>
      </c>
      <c r="K24" s="44">
        <f t="shared" si="8"/>
        <v>6059</v>
      </c>
      <c r="L24" s="36">
        <f t="shared" si="9"/>
        <v>0.2344983089064261</v>
      </c>
      <c r="M24" s="36">
        <f aca="true" t="shared" si="13" ref="M24:M32">+H24/C24-1</f>
        <v>0</v>
      </c>
      <c r="N24" s="36">
        <f t="shared" si="10"/>
        <v>0.08656716417910437</v>
      </c>
      <c r="O24" s="36">
        <f t="shared" si="11"/>
        <v>1.2857852882703775</v>
      </c>
      <c r="P24" s="36">
        <f t="shared" si="12"/>
        <v>0.8729520865533231</v>
      </c>
      <c r="R24" s="4"/>
      <c r="S24" s="4"/>
      <c r="T24" s="4"/>
      <c r="U24" s="4"/>
    </row>
    <row r="25" spans="1:21" ht="12.75">
      <c r="A25" s="29" t="s">
        <v>37</v>
      </c>
      <c r="B25" s="29">
        <v>918</v>
      </c>
      <c r="C25" s="29">
        <v>6</v>
      </c>
      <c r="D25" s="29">
        <v>290</v>
      </c>
      <c r="E25" s="29">
        <v>2224</v>
      </c>
      <c r="F25" s="44">
        <f t="shared" si="7"/>
        <v>3438</v>
      </c>
      <c r="G25" s="29">
        <v>1036</v>
      </c>
      <c r="H25" s="29">
        <v>5</v>
      </c>
      <c r="I25" s="29">
        <v>248</v>
      </c>
      <c r="J25" s="29">
        <v>3128</v>
      </c>
      <c r="K25" s="44">
        <f t="shared" si="8"/>
        <v>4417</v>
      </c>
      <c r="L25" s="36">
        <f t="shared" si="9"/>
        <v>0.1285403050108933</v>
      </c>
      <c r="M25" s="36">
        <f t="shared" si="13"/>
        <v>-0.16666666666666663</v>
      </c>
      <c r="N25" s="36">
        <f t="shared" si="10"/>
        <v>-0.1448275862068965</v>
      </c>
      <c r="O25" s="36">
        <f t="shared" si="11"/>
        <v>0.4064748201438848</v>
      </c>
      <c r="P25" s="36">
        <f t="shared" si="12"/>
        <v>0.28475858057009895</v>
      </c>
      <c r="R25" s="4"/>
      <c r="S25" s="4"/>
      <c r="T25" s="4"/>
      <c r="U25" s="4"/>
    </row>
    <row r="26" spans="1:21" ht="12.75">
      <c r="A26" s="29" t="s">
        <v>38</v>
      </c>
      <c r="B26" s="29">
        <v>984</v>
      </c>
      <c r="C26" s="29">
        <v>3</v>
      </c>
      <c r="D26" s="29">
        <v>312</v>
      </c>
      <c r="E26" s="29">
        <v>2472</v>
      </c>
      <c r="F26" s="44">
        <f t="shared" si="7"/>
        <v>3771</v>
      </c>
      <c r="G26" s="29">
        <v>1283</v>
      </c>
      <c r="H26" s="29">
        <v>6</v>
      </c>
      <c r="I26" s="29">
        <v>185</v>
      </c>
      <c r="J26" s="29">
        <v>2570</v>
      </c>
      <c r="K26" s="44">
        <f t="shared" si="8"/>
        <v>4044</v>
      </c>
      <c r="L26" s="36">
        <f t="shared" si="9"/>
        <v>0.30386178861788626</v>
      </c>
      <c r="M26" s="36">
        <f t="shared" si="13"/>
        <v>1</v>
      </c>
      <c r="N26" s="36">
        <f t="shared" si="10"/>
        <v>-0.40705128205128205</v>
      </c>
      <c r="O26" s="36">
        <f t="shared" si="11"/>
        <v>0.039644012944983764</v>
      </c>
      <c r="P26" s="36">
        <f t="shared" si="12"/>
        <v>0.07239459029435169</v>
      </c>
      <c r="R26" s="4"/>
      <c r="S26" s="4"/>
      <c r="T26" s="4"/>
      <c r="U26" s="4"/>
    </row>
    <row r="27" spans="1:21" ht="12.75">
      <c r="A27" s="29" t="s">
        <v>39</v>
      </c>
      <c r="B27" s="29">
        <v>832</v>
      </c>
      <c r="C27" s="29">
        <v>1</v>
      </c>
      <c r="D27" s="29">
        <v>311</v>
      </c>
      <c r="E27" s="29">
        <v>1631</v>
      </c>
      <c r="F27" s="44">
        <f t="shared" si="7"/>
        <v>2775</v>
      </c>
      <c r="G27" s="29">
        <v>1138</v>
      </c>
      <c r="H27" s="29">
        <v>3</v>
      </c>
      <c r="I27" s="29">
        <v>325</v>
      </c>
      <c r="J27" s="29">
        <v>2403</v>
      </c>
      <c r="K27" s="44">
        <f t="shared" si="8"/>
        <v>3869</v>
      </c>
      <c r="L27" s="36">
        <f t="shared" si="9"/>
        <v>0.36778846153846145</v>
      </c>
      <c r="M27" s="36">
        <f t="shared" si="13"/>
        <v>2</v>
      </c>
      <c r="N27" s="36">
        <f t="shared" si="10"/>
        <v>0.045016077170418</v>
      </c>
      <c r="O27" s="36">
        <f t="shared" si="11"/>
        <v>0.47332924586143466</v>
      </c>
      <c r="P27" s="36">
        <f t="shared" si="12"/>
        <v>0.3942342342342342</v>
      </c>
      <c r="R27" s="4"/>
      <c r="S27" s="4"/>
      <c r="T27" s="4"/>
      <c r="U27" s="4"/>
    </row>
    <row r="28" spans="1:21" ht="12.75">
      <c r="A28" s="29" t="s">
        <v>40</v>
      </c>
      <c r="B28" s="29">
        <v>1030</v>
      </c>
      <c r="C28" s="29">
        <v>10</v>
      </c>
      <c r="D28" s="29">
        <v>359</v>
      </c>
      <c r="E28" s="29">
        <v>1697</v>
      </c>
      <c r="F28" s="44">
        <f t="shared" si="7"/>
        <v>3096</v>
      </c>
      <c r="G28" s="29">
        <v>988</v>
      </c>
      <c r="H28" s="29">
        <v>1</v>
      </c>
      <c r="I28" s="29">
        <v>164</v>
      </c>
      <c r="J28" s="29">
        <v>2174</v>
      </c>
      <c r="K28" s="44">
        <f t="shared" si="8"/>
        <v>3327</v>
      </c>
      <c r="L28" s="36">
        <f t="shared" si="9"/>
        <v>-0.04077669902912617</v>
      </c>
      <c r="M28" s="36">
        <f t="shared" si="13"/>
        <v>-0.9</v>
      </c>
      <c r="N28" s="36">
        <f t="shared" si="10"/>
        <v>-0.5431754874651811</v>
      </c>
      <c r="O28" s="36">
        <f t="shared" si="11"/>
        <v>0.2810842663523865</v>
      </c>
      <c r="P28" s="36">
        <f t="shared" si="12"/>
        <v>0.0746124031007751</v>
      </c>
      <c r="R28" s="4"/>
      <c r="S28" s="4"/>
      <c r="T28" s="4"/>
      <c r="U28" s="4"/>
    </row>
    <row r="29" spans="1:21" ht="12.75">
      <c r="A29" s="29" t="s">
        <v>41</v>
      </c>
      <c r="B29" s="29">
        <v>952</v>
      </c>
      <c r="C29" s="29">
        <v>0</v>
      </c>
      <c r="D29" s="29">
        <v>352</v>
      </c>
      <c r="E29" s="29">
        <v>2107</v>
      </c>
      <c r="F29" s="44">
        <f t="shared" si="7"/>
        <v>3411</v>
      </c>
      <c r="G29" s="29">
        <v>1085</v>
      </c>
      <c r="H29" s="29">
        <v>10</v>
      </c>
      <c r="I29" s="29">
        <v>252</v>
      </c>
      <c r="J29" s="29">
        <v>2784</v>
      </c>
      <c r="K29" s="44">
        <f t="shared" si="8"/>
        <v>4131</v>
      </c>
      <c r="L29" s="36">
        <f t="shared" si="9"/>
        <v>0.13970588235294112</v>
      </c>
      <c r="M29" s="36"/>
      <c r="N29" s="36">
        <f t="shared" si="10"/>
        <v>-0.28409090909090906</v>
      </c>
      <c r="O29" s="36">
        <f t="shared" si="11"/>
        <v>0.32130991931656383</v>
      </c>
      <c r="P29" s="36">
        <f t="shared" si="12"/>
        <v>0.21108179419525075</v>
      </c>
      <c r="R29" s="4"/>
      <c r="S29" s="4"/>
      <c r="T29" s="4"/>
      <c r="U29" s="4"/>
    </row>
    <row r="30" spans="1:21" ht="12.75">
      <c r="A30" s="29" t="s">
        <v>42</v>
      </c>
      <c r="B30" s="29">
        <v>895</v>
      </c>
      <c r="C30" s="29">
        <v>0</v>
      </c>
      <c r="D30" s="29">
        <v>271</v>
      </c>
      <c r="E30" s="29">
        <v>1400</v>
      </c>
      <c r="F30" s="44">
        <f t="shared" si="7"/>
        <v>2566</v>
      </c>
      <c r="G30" s="29">
        <v>1154</v>
      </c>
      <c r="H30" s="29">
        <v>5</v>
      </c>
      <c r="I30" s="29">
        <v>304</v>
      </c>
      <c r="J30" s="29">
        <v>2334</v>
      </c>
      <c r="K30" s="44">
        <f t="shared" si="8"/>
        <v>3797</v>
      </c>
      <c r="L30" s="36">
        <f t="shared" si="9"/>
        <v>0.2893854748603353</v>
      </c>
      <c r="M30" s="36"/>
      <c r="N30" s="36">
        <f t="shared" si="10"/>
        <v>0.12177121771217703</v>
      </c>
      <c r="O30" s="36">
        <f t="shared" si="11"/>
        <v>0.667142857142857</v>
      </c>
      <c r="P30" s="36">
        <f t="shared" si="12"/>
        <v>0.47973499610288384</v>
      </c>
      <c r="R30" s="4"/>
      <c r="S30" s="4"/>
      <c r="T30" s="4"/>
      <c r="U30" s="4"/>
    </row>
    <row r="31" spans="1:21" ht="12.75">
      <c r="A31" s="29" t="s">
        <v>43</v>
      </c>
      <c r="B31" s="29">
        <v>869</v>
      </c>
      <c r="C31" s="29">
        <v>2</v>
      </c>
      <c r="D31" s="29">
        <v>429</v>
      </c>
      <c r="E31" s="29">
        <v>3292</v>
      </c>
      <c r="F31" s="44">
        <f t="shared" si="7"/>
        <v>4592</v>
      </c>
      <c r="G31" s="29">
        <v>1339</v>
      </c>
      <c r="H31" s="29">
        <v>6</v>
      </c>
      <c r="I31" s="29">
        <v>283</v>
      </c>
      <c r="J31" s="29">
        <v>3516</v>
      </c>
      <c r="K31" s="44">
        <f t="shared" si="8"/>
        <v>5144</v>
      </c>
      <c r="L31" s="36">
        <f t="shared" si="9"/>
        <v>0.5408515535097813</v>
      </c>
      <c r="M31" s="36">
        <f t="shared" si="13"/>
        <v>2</v>
      </c>
      <c r="N31" s="36">
        <f t="shared" si="10"/>
        <v>-0.34032634032634035</v>
      </c>
      <c r="O31" s="36">
        <f t="shared" si="11"/>
        <v>0.06804374240583222</v>
      </c>
      <c r="P31" s="36">
        <f t="shared" si="12"/>
        <v>0.12020905923344949</v>
      </c>
      <c r="R31" s="4"/>
      <c r="S31" s="4"/>
      <c r="T31" s="4"/>
      <c r="U31" s="4"/>
    </row>
    <row r="32" spans="1:16" ht="12.75">
      <c r="A32" s="29" t="s">
        <v>44</v>
      </c>
      <c r="B32" s="29">
        <v>1224</v>
      </c>
      <c r="C32" s="29">
        <v>1</v>
      </c>
      <c r="D32" s="29">
        <v>625</v>
      </c>
      <c r="E32" s="29">
        <v>3064</v>
      </c>
      <c r="F32" s="44">
        <f t="shared" si="7"/>
        <v>4914</v>
      </c>
      <c r="G32" s="29">
        <v>1170</v>
      </c>
      <c r="H32" s="29">
        <v>0</v>
      </c>
      <c r="I32" s="29">
        <v>321</v>
      </c>
      <c r="J32" s="29">
        <v>4047</v>
      </c>
      <c r="K32" s="44">
        <f t="shared" si="8"/>
        <v>5538</v>
      </c>
      <c r="L32" s="36">
        <f t="shared" si="9"/>
        <v>-0.044117647058823484</v>
      </c>
      <c r="M32" s="36">
        <f t="shared" si="13"/>
        <v>-1</v>
      </c>
      <c r="N32" s="36">
        <f t="shared" si="10"/>
        <v>-0.48640000000000005</v>
      </c>
      <c r="O32" s="36">
        <f t="shared" si="11"/>
        <v>0.320822454308094</v>
      </c>
      <c r="P32" s="36">
        <f t="shared" si="12"/>
        <v>0.12698412698412698</v>
      </c>
    </row>
    <row r="33" spans="1:16" ht="12.75">
      <c r="A33" s="29" t="s">
        <v>45</v>
      </c>
      <c r="B33" s="29">
        <v>1321</v>
      </c>
      <c r="C33" s="29">
        <v>0</v>
      </c>
      <c r="D33" s="29">
        <v>936</v>
      </c>
      <c r="E33" s="29">
        <v>3903</v>
      </c>
      <c r="F33" s="44">
        <f t="shared" si="7"/>
        <v>6160</v>
      </c>
      <c r="G33" s="29">
        <v>1239</v>
      </c>
      <c r="H33" s="29">
        <v>1</v>
      </c>
      <c r="I33" s="29">
        <v>495</v>
      </c>
      <c r="J33" s="29">
        <v>3269</v>
      </c>
      <c r="K33" s="44">
        <f t="shared" si="8"/>
        <v>5004</v>
      </c>
      <c r="L33" s="36">
        <f t="shared" si="9"/>
        <v>-0.06207418622255867</v>
      </c>
      <c r="M33" s="36"/>
      <c r="N33" s="36">
        <f t="shared" si="10"/>
        <v>-0.47115384615384615</v>
      </c>
      <c r="O33" s="36">
        <f t="shared" si="11"/>
        <v>-0.16243914937227777</v>
      </c>
      <c r="P33" s="36">
        <f t="shared" si="12"/>
        <v>-0.18766233766233764</v>
      </c>
    </row>
    <row r="34" spans="1:16" ht="12.75">
      <c r="A34" s="46" t="s">
        <v>62</v>
      </c>
      <c r="B34" s="47">
        <f aca="true" t="shared" si="14" ref="B34:I34">SUM(B22:B33)</f>
        <v>11646</v>
      </c>
      <c r="C34" s="47">
        <f t="shared" si="14"/>
        <v>28</v>
      </c>
      <c r="D34" s="47">
        <f t="shared" si="14"/>
        <v>4790</v>
      </c>
      <c r="E34" s="47">
        <f t="shared" si="14"/>
        <v>27496</v>
      </c>
      <c r="F34" s="47">
        <f t="shared" si="14"/>
        <v>43960</v>
      </c>
      <c r="G34" s="47">
        <f t="shared" si="14"/>
        <v>13775</v>
      </c>
      <c r="H34" s="47">
        <f t="shared" si="14"/>
        <v>38</v>
      </c>
      <c r="I34" s="47">
        <f t="shared" si="14"/>
        <v>3571</v>
      </c>
      <c r="J34" s="47">
        <f>SUM(J22:J33)</f>
        <v>38327</v>
      </c>
      <c r="K34" s="47">
        <f>SUM(K22:K33)</f>
        <v>55711</v>
      </c>
      <c r="L34" s="48">
        <f>+G34/B34-1</f>
        <v>0.18280954834277874</v>
      </c>
      <c r="M34" s="48">
        <f>+H34/C34-1</f>
        <v>0.3571428571428572</v>
      </c>
      <c r="N34" s="48">
        <f>+I34/D34-1</f>
        <v>-0.2544885177453027</v>
      </c>
      <c r="O34" s="48">
        <f>+J34/E34-1</f>
        <v>0.3939118417224323</v>
      </c>
      <c r="P34" s="48">
        <f>+K34/F34-1</f>
        <v>0.2673111919927207</v>
      </c>
    </row>
    <row r="35" spans="1:16" ht="12.75">
      <c r="A35" s="101" t="s">
        <v>91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</sheetData>
  <mergeCells count="11">
    <mergeCell ref="A1:P1"/>
    <mergeCell ref="A2:P2"/>
    <mergeCell ref="A3:P3"/>
    <mergeCell ref="A4:P4"/>
    <mergeCell ref="L5:P5"/>
    <mergeCell ref="A35:P35"/>
    <mergeCell ref="A7:P7"/>
    <mergeCell ref="A21:P21"/>
    <mergeCell ref="A5:A6"/>
    <mergeCell ref="B5:F5"/>
    <mergeCell ref="G5:K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1"/>
  <sheetViews>
    <sheetView zoomScale="75" zoomScaleNormal="75" workbookViewId="0" topLeftCell="V1">
      <selection activeCell="W1" sqref="W1:AB16384"/>
    </sheetView>
  </sheetViews>
  <sheetFormatPr defaultColWidth="11.421875" defaultRowHeight="12.75"/>
  <cols>
    <col min="1" max="1" width="6.57421875" style="4" bestFit="1" customWidth="1"/>
    <col min="2" max="16" width="9.28125" style="41" customWidth="1"/>
    <col min="17" max="21" width="9.28125" style="32" customWidth="1"/>
    <col min="22" max="16384" width="11.57421875" style="32" customWidth="1"/>
  </cols>
  <sheetData>
    <row r="1" spans="1:16" ht="12.75">
      <c r="A1" s="78" t="s">
        <v>106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.75">
      <c r="A2" s="79" t="s">
        <v>105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">
      <c r="A3" s="85" t="s">
        <v>107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21" ht="12.75">
      <c r="A4" s="102" t="s">
        <v>156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ht="12.75">
      <c r="A5" s="108" t="s">
        <v>77</v>
      </c>
      <c r="B5" s="111">
        <v>2007</v>
      </c>
      <c r="C5" s="112"/>
      <c r="D5" s="112"/>
      <c r="E5" s="112"/>
      <c r="F5" s="112"/>
      <c r="G5" s="112"/>
      <c r="H5" s="112"/>
      <c r="I5" s="112"/>
      <c r="J5" s="112"/>
      <c r="K5" s="113"/>
      <c r="L5" s="111">
        <v>2008</v>
      </c>
      <c r="M5" s="112"/>
      <c r="N5" s="112"/>
      <c r="O5" s="112"/>
      <c r="P5" s="112"/>
      <c r="Q5" s="112"/>
      <c r="R5" s="112"/>
      <c r="S5" s="112"/>
      <c r="T5" s="112"/>
      <c r="U5" s="113"/>
    </row>
    <row r="6" spans="1:21" ht="12.75">
      <c r="A6" s="109"/>
      <c r="B6" s="103" t="s">
        <v>99</v>
      </c>
      <c r="C6" s="103"/>
      <c r="D6" s="103"/>
      <c r="E6" s="103"/>
      <c r="F6" s="103"/>
      <c r="G6" s="103" t="s">
        <v>100</v>
      </c>
      <c r="H6" s="103"/>
      <c r="I6" s="103"/>
      <c r="J6" s="103"/>
      <c r="K6" s="103"/>
      <c r="L6" s="103" t="s">
        <v>99</v>
      </c>
      <c r="M6" s="103"/>
      <c r="N6" s="103"/>
      <c r="O6" s="103"/>
      <c r="P6" s="103"/>
      <c r="Q6" s="103" t="s">
        <v>100</v>
      </c>
      <c r="R6" s="103"/>
      <c r="S6" s="103"/>
      <c r="T6" s="103"/>
      <c r="U6" s="103"/>
    </row>
    <row r="7" spans="1:21" s="43" customFormat="1" ht="39" customHeight="1">
      <c r="A7" s="110"/>
      <c r="B7" s="42" t="s">
        <v>95</v>
      </c>
      <c r="C7" s="42" t="s">
        <v>96</v>
      </c>
      <c r="D7" s="42" t="s">
        <v>97</v>
      </c>
      <c r="E7" s="42" t="s">
        <v>80</v>
      </c>
      <c r="F7" s="42" t="s">
        <v>62</v>
      </c>
      <c r="G7" s="42" t="s">
        <v>95</v>
      </c>
      <c r="H7" s="42" t="s">
        <v>96</v>
      </c>
      <c r="I7" s="42" t="s">
        <v>97</v>
      </c>
      <c r="J7" s="42" t="s">
        <v>80</v>
      </c>
      <c r="K7" s="42" t="s">
        <v>62</v>
      </c>
      <c r="L7" s="42" t="s">
        <v>95</v>
      </c>
      <c r="M7" s="42" t="s">
        <v>96</v>
      </c>
      <c r="N7" s="42" t="s">
        <v>97</v>
      </c>
      <c r="O7" s="42" t="s">
        <v>80</v>
      </c>
      <c r="P7" s="42" t="s">
        <v>62</v>
      </c>
      <c r="Q7" s="42" t="s">
        <v>95</v>
      </c>
      <c r="R7" s="42" t="s">
        <v>96</v>
      </c>
      <c r="S7" s="42" t="s">
        <v>97</v>
      </c>
      <c r="T7" s="42" t="s">
        <v>80</v>
      </c>
      <c r="U7" s="49" t="s">
        <v>62</v>
      </c>
    </row>
    <row r="8" spans="1:21" ht="12.75">
      <c r="A8" s="106" t="s">
        <v>73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</row>
    <row r="9" spans="1:21" ht="12.75">
      <c r="A9" s="44" t="s">
        <v>34</v>
      </c>
      <c r="B9" s="44">
        <v>15676</v>
      </c>
      <c r="C9" s="44">
        <v>0</v>
      </c>
      <c r="D9" s="44">
        <v>11959</v>
      </c>
      <c r="E9" s="44">
        <v>7322</v>
      </c>
      <c r="F9" s="44">
        <v>34957</v>
      </c>
      <c r="G9" s="44">
        <f>+B9/'CUADRO 11'!B8</f>
        <v>130.63333333333333</v>
      </c>
      <c r="H9" s="44">
        <f>+C9/'CUADRO 11'!C8</f>
        <v>0</v>
      </c>
      <c r="I9" s="44">
        <f>+D9/'CUADRO 11'!D8</f>
        <v>72.0421686746988</v>
      </c>
      <c r="J9" s="44">
        <f>+E9/'CUADRO 11'!E8</f>
        <v>41.84</v>
      </c>
      <c r="K9" s="44">
        <f>+F9/'CUADRO 11'!F8</f>
        <v>75.50107991360692</v>
      </c>
      <c r="L9" s="29">
        <v>29917</v>
      </c>
      <c r="M9" s="29">
        <v>0</v>
      </c>
      <c r="N9" s="29">
        <v>30420</v>
      </c>
      <c r="O9" s="29">
        <v>28412</v>
      </c>
      <c r="P9" s="44">
        <f aca="true" t="shared" si="0" ref="P9:P16">SUM(L9:O9)</f>
        <v>88749</v>
      </c>
      <c r="Q9" s="44">
        <f>+L9/'CUADRO 11'!G8</f>
        <v>202.1418918918919</v>
      </c>
      <c r="R9" s="44"/>
      <c r="S9" s="44">
        <f>+N9/'CUADRO 11'!I8</f>
        <v>163.5483870967742</v>
      </c>
      <c r="T9" s="44">
        <f>+O9/'CUADRO 11'!J8</f>
        <v>78.70360110803324</v>
      </c>
      <c r="U9" s="44">
        <f>+P9/'CUADRO 11'!K8</f>
        <v>127.69640287769784</v>
      </c>
    </row>
    <row r="10" spans="1:21" ht="12.75">
      <c r="A10" s="44" t="s">
        <v>35</v>
      </c>
      <c r="B10" s="44">
        <v>11544</v>
      </c>
      <c r="C10" s="44">
        <v>0</v>
      </c>
      <c r="D10" s="44">
        <v>11172</v>
      </c>
      <c r="E10" s="44">
        <v>13818</v>
      </c>
      <c r="F10" s="44">
        <v>36534</v>
      </c>
      <c r="G10" s="44">
        <f>+B10/'CUADRO 11'!B9</f>
        <v>97.00840336134453</v>
      </c>
      <c r="H10" s="44"/>
      <c r="I10" s="44">
        <f>+D10/'CUADRO 11'!D9</f>
        <v>77.04827586206896</v>
      </c>
      <c r="J10" s="44">
        <f>+E10/'CUADRO 11'!E9</f>
        <v>62.80909090909091</v>
      </c>
      <c r="K10" s="44">
        <f>+F10/'CUADRO 11'!F9</f>
        <v>75.48347107438016</v>
      </c>
      <c r="L10" s="29">
        <v>39536</v>
      </c>
      <c r="M10" s="29">
        <v>0</v>
      </c>
      <c r="N10" s="29">
        <v>39485</v>
      </c>
      <c r="O10" s="29">
        <v>42231</v>
      </c>
      <c r="P10" s="44">
        <f t="shared" si="0"/>
        <v>121252</v>
      </c>
      <c r="Q10" s="44">
        <f>+L10/'CUADRO 11'!G9</f>
        <v>376.53333333333336</v>
      </c>
      <c r="R10" s="44"/>
      <c r="S10" s="44">
        <f>+N10/'CUADRO 11'!I9</f>
        <v>290.33088235294116</v>
      </c>
      <c r="T10" s="44">
        <f>+O10/'CUADRO 11'!J9</f>
        <v>101.76144578313253</v>
      </c>
      <c r="U10" s="44">
        <f>+P10/'CUADRO 11'!K9</f>
        <v>184.83536585365854</v>
      </c>
    </row>
    <row r="11" spans="1:21" ht="12.75">
      <c r="A11" s="44" t="s">
        <v>36</v>
      </c>
      <c r="B11" s="44">
        <v>22091</v>
      </c>
      <c r="C11" s="44">
        <v>0</v>
      </c>
      <c r="D11" s="44">
        <v>9001</v>
      </c>
      <c r="E11" s="44">
        <v>9422</v>
      </c>
      <c r="F11" s="44">
        <v>40514</v>
      </c>
      <c r="G11" s="44">
        <f>+B11/'CUADRO 11'!B10</f>
        <v>182.5702479338843</v>
      </c>
      <c r="H11" s="44"/>
      <c r="I11" s="44">
        <f>+D11/'CUADRO 11'!D10</f>
        <v>69.23846153846154</v>
      </c>
      <c r="J11" s="44">
        <f>+E11/'CUADRO 11'!E10</f>
        <v>61.58169934640523</v>
      </c>
      <c r="K11" s="44">
        <f>+F11/'CUADRO 11'!F10</f>
        <v>100.28217821782178</v>
      </c>
      <c r="L11" s="29">
        <v>24814</v>
      </c>
      <c r="M11" s="29">
        <v>0</v>
      </c>
      <c r="N11" s="29">
        <v>22049</v>
      </c>
      <c r="O11" s="29">
        <v>20515</v>
      </c>
      <c r="P11" s="44">
        <f t="shared" si="0"/>
        <v>67378</v>
      </c>
      <c r="Q11" s="44">
        <f>+L11/'CUADRO 11'!G10</f>
        <v>210.28813559322035</v>
      </c>
      <c r="R11" s="44"/>
      <c r="S11" s="44">
        <f>+N11/'CUADRO 11'!I10</f>
        <v>202.28440366972478</v>
      </c>
      <c r="T11" s="44">
        <f>+O11/'CUADRO 11'!J10</f>
        <v>54.12928759894459</v>
      </c>
      <c r="U11" s="44">
        <f>+P11/'CUADRO 11'!K10</f>
        <v>111.18481848184818</v>
      </c>
    </row>
    <row r="12" spans="1:21" ht="12.75">
      <c r="A12" s="44" t="s">
        <v>37</v>
      </c>
      <c r="B12" s="44">
        <v>22608</v>
      </c>
      <c r="C12" s="44">
        <v>0</v>
      </c>
      <c r="D12" s="44">
        <v>6711</v>
      </c>
      <c r="E12" s="44">
        <v>16567</v>
      </c>
      <c r="F12" s="44">
        <v>45886</v>
      </c>
      <c r="G12" s="44">
        <f>+B12/'CUADRO 11'!B11</f>
        <v>209.33333333333334</v>
      </c>
      <c r="H12" s="44"/>
      <c r="I12" s="44">
        <f>+D12/'CUADRO 11'!D11</f>
        <v>64.52884615384616</v>
      </c>
      <c r="J12" s="44">
        <f>+E12/'CUADRO 11'!E11</f>
        <v>88.12234042553192</v>
      </c>
      <c r="K12" s="44">
        <f>+F12/'CUADRO 11'!F11</f>
        <v>114.715</v>
      </c>
      <c r="L12" s="29">
        <v>5868</v>
      </c>
      <c r="M12" s="29">
        <v>0</v>
      </c>
      <c r="N12" s="29">
        <v>58062</v>
      </c>
      <c r="O12" s="29">
        <v>15941</v>
      </c>
      <c r="P12" s="44">
        <f t="shared" si="0"/>
        <v>79871</v>
      </c>
      <c r="Q12" s="44">
        <f>+L12/'CUADRO 11'!G11</f>
        <v>59.87755102040816</v>
      </c>
      <c r="R12" s="44"/>
      <c r="S12" s="44">
        <f>+N12/'CUADRO 11'!I11</f>
        <v>547.7547169811321</v>
      </c>
      <c r="T12" s="44">
        <f>+O12/'CUADRO 11'!J11</f>
        <v>57.34172661870504</v>
      </c>
      <c r="U12" s="44">
        <f>+P12/'CUADRO 11'!K11</f>
        <v>165.70746887966806</v>
      </c>
    </row>
    <row r="13" spans="1:21" ht="12.75">
      <c r="A13" s="44" t="s">
        <v>38</v>
      </c>
      <c r="B13" s="44">
        <v>10828</v>
      </c>
      <c r="C13" s="44">
        <v>0</v>
      </c>
      <c r="D13" s="44">
        <v>10747</v>
      </c>
      <c r="E13" s="44">
        <v>65614</v>
      </c>
      <c r="F13" s="44">
        <v>87189</v>
      </c>
      <c r="G13" s="44">
        <f>+B13/'CUADRO 11'!B12</f>
        <v>96.67857142857143</v>
      </c>
      <c r="H13" s="44"/>
      <c r="I13" s="44">
        <f>+D13/'CUADRO 11'!D12</f>
        <v>105.36274509803921</v>
      </c>
      <c r="J13" s="44">
        <f>+E13/'CUADRO 11'!E12</f>
        <v>366.5586592178771</v>
      </c>
      <c r="K13" s="44">
        <f>+F13/'CUADRO 11'!F12</f>
        <v>221.85496183206106</v>
      </c>
      <c r="L13" s="29">
        <v>14668</v>
      </c>
      <c r="M13" s="29">
        <v>0</v>
      </c>
      <c r="N13" s="29">
        <v>27527</v>
      </c>
      <c r="O13" s="29">
        <v>26358</v>
      </c>
      <c r="P13" s="44">
        <f t="shared" si="0"/>
        <v>68553</v>
      </c>
      <c r="Q13" s="44">
        <f>+L13/'CUADRO 11'!G12</f>
        <v>135.8148148148148</v>
      </c>
      <c r="R13" s="44"/>
      <c r="S13" s="44">
        <f>+N13/'CUADRO 11'!I12</f>
        <v>237.30172413793105</v>
      </c>
      <c r="T13" s="44">
        <f>+O13/'CUADRO 11'!J12</f>
        <v>91.52083333333333</v>
      </c>
      <c r="U13" s="44">
        <f>+P13/'CUADRO 11'!K12</f>
        <v>133.892578125</v>
      </c>
    </row>
    <row r="14" spans="1:21" ht="12.75">
      <c r="A14" s="44" t="s">
        <v>39</v>
      </c>
      <c r="B14" s="44">
        <v>7055</v>
      </c>
      <c r="C14" s="44">
        <v>15</v>
      </c>
      <c r="D14" s="44">
        <v>27512</v>
      </c>
      <c r="E14" s="44">
        <v>16325</v>
      </c>
      <c r="F14" s="44">
        <v>50907</v>
      </c>
      <c r="G14" s="44">
        <f>+B14/'CUADRO 11'!B13</f>
        <v>76.68478260869566</v>
      </c>
      <c r="H14" s="44">
        <f>+C14/'CUADRO 11'!C13</f>
        <v>15</v>
      </c>
      <c r="I14" s="44">
        <f>+D14/'CUADRO 11'!D13</f>
        <v>151.16483516483515</v>
      </c>
      <c r="J14" s="44">
        <f>+E14/'CUADRO 11'!E13</f>
        <v>78.48557692307692</v>
      </c>
      <c r="K14" s="44">
        <f>+F14/'CUADRO 11'!F13</f>
        <v>105.3975155279503</v>
      </c>
      <c r="L14" s="29">
        <v>14813</v>
      </c>
      <c r="M14" s="29">
        <v>0</v>
      </c>
      <c r="N14" s="29">
        <v>169139</v>
      </c>
      <c r="O14" s="29">
        <v>19674</v>
      </c>
      <c r="P14" s="44">
        <f t="shared" si="0"/>
        <v>203626</v>
      </c>
      <c r="Q14" s="44">
        <f>+L14/'CUADRO 11'!G13</f>
        <v>128.80869565217392</v>
      </c>
      <c r="R14" s="44"/>
      <c r="S14" s="44">
        <f>+N14/'CUADRO 11'!I13</f>
        <v>1091.2193548387097</v>
      </c>
      <c r="T14" s="44">
        <f>+O14/'CUADRO 11'!J13</f>
        <v>77.45669291338582</v>
      </c>
      <c r="U14" s="44">
        <f>+P14/'CUADRO 11'!K13</f>
        <v>388.59923664122135</v>
      </c>
    </row>
    <row r="15" spans="1:21" ht="12.75">
      <c r="A15" s="44" t="s">
        <v>40</v>
      </c>
      <c r="B15" s="44">
        <v>9984</v>
      </c>
      <c r="C15" s="44">
        <v>57</v>
      </c>
      <c r="D15" s="44">
        <v>14156</v>
      </c>
      <c r="E15" s="44">
        <v>9708</v>
      </c>
      <c r="F15" s="44">
        <v>33905</v>
      </c>
      <c r="G15" s="44">
        <f>+B15/'CUADRO 11'!B14</f>
        <v>77.3953488372093</v>
      </c>
      <c r="H15" s="44">
        <f>+C15/'CUADRO 11'!C14</f>
        <v>19</v>
      </c>
      <c r="I15" s="44">
        <f>+D15/'CUADRO 11'!D14</f>
        <v>82.30232558139535</v>
      </c>
      <c r="J15" s="44">
        <f>+E15/'CUADRO 11'!E14</f>
        <v>41.31063829787234</v>
      </c>
      <c r="K15" s="44">
        <f>+F15/'CUADRO 11'!F14</f>
        <v>62.90352504638219</v>
      </c>
      <c r="L15" s="29">
        <v>10815</v>
      </c>
      <c r="M15" s="29">
        <v>71</v>
      </c>
      <c r="N15" s="29">
        <v>7371</v>
      </c>
      <c r="O15" s="29">
        <v>8650</v>
      </c>
      <c r="P15" s="44">
        <f t="shared" si="0"/>
        <v>26907</v>
      </c>
      <c r="Q15" s="44">
        <f>+L15/'CUADRO 11'!G14</f>
        <v>146.14864864864865</v>
      </c>
      <c r="R15" s="44">
        <f>+M15/'CUADRO 11'!H14</f>
        <v>23.666666666666668</v>
      </c>
      <c r="S15" s="44">
        <f>+N15/'CUADRO 11'!I14</f>
        <v>51.54545454545455</v>
      </c>
      <c r="T15" s="44">
        <f>+O15/'CUADRO 11'!J14</f>
        <v>49.71264367816092</v>
      </c>
      <c r="U15" s="44">
        <f>+P15/'CUADRO 11'!K14</f>
        <v>68.29187817258884</v>
      </c>
    </row>
    <row r="16" spans="1:21" ht="12.75">
      <c r="A16" s="44" t="s">
        <v>41</v>
      </c>
      <c r="B16" s="44">
        <v>15792</v>
      </c>
      <c r="C16" s="44">
        <v>0</v>
      </c>
      <c r="D16" s="44">
        <v>69767</v>
      </c>
      <c r="E16" s="44">
        <v>11778</v>
      </c>
      <c r="F16" s="44">
        <v>97337</v>
      </c>
      <c r="G16" s="44">
        <f>+B16/'CUADRO 11'!B15</f>
        <v>107.42857142857143</v>
      </c>
      <c r="H16" s="44"/>
      <c r="I16" s="44">
        <f>+D16/'CUADRO 11'!D15</f>
        <v>317.1227272727273</v>
      </c>
      <c r="J16" s="44">
        <f>+E16/'CUADRO 11'!E15</f>
        <v>53.294117647058826</v>
      </c>
      <c r="K16" s="44">
        <f>+F16/'CUADRO 11'!F15</f>
        <v>165.5391156462585</v>
      </c>
      <c r="L16" s="29">
        <v>14467</v>
      </c>
      <c r="M16" s="29">
        <v>0</v>
      </c>
      <c r="N16" s="29">
        <v>7611</v>
      </c>
      <c r="O16" s="29">
        <v>13489</v>
      </c>
      <c r="P16" s="44">
        <f t="shared" si="0"/>
        <v>35567</v>
      </c>
      <c r="Q16" s="44">
        <f>+L16/'CUADRO 11'!G15</f>
        <v>149.1443298969072</v>
      </c>
      <c r="R16" s="44"/>
      <c r="S16" s="44">
        <f>+N16/'CUADRO 11'!I15</f>
        <v>49.745098039215684</v>
      </c>
      <c r="T16" s="44">
        <f>+O16/'CUADRO 11'!J15</f>
        <v>48.34767025089606</v>
      </c>
      <c r="U16" s="44">
        <f>+P16/'CUADRO 11'!K15</f>
        <v>67.234404536862</v>
      </c>
    </row>
    <row r="17" spans="1:21" ht="12.75">
      <c r="A17" s="44" t="s">
        <v>42</v>
      </c>
      <c r="B17" s="44">
        <v>10227</v>
      </c>
      <c r="C17" s="44">
        <v>0</v>
      </c>
      <c r="D17" s="44">
        <v>31423</v>
      </c>
      <c r="E17" s="44">
        <v>4027</v>
      </c>
      <c r="F17" s="44">
        <v>45677</v>
      </c>
      <c r="G17" s="44">
        <f>+B17/'CUADRO 11'!B16</f>
        <v>101.25742574257426</v>
      </c>
      <c r="H17" s="44"/>
      <c r="I17" s="44">
        <f>+D17/'CUADRO 11'!D16</f>
        <v>241.7153846153846</v>
      </c>
      <c r="J17" s="44">
        <f>+E17/'CUADRO 11'!E16</f>
        <v>38.72115384615385</v>
      </c>
      <c r="K17" s="44">
        <f>+F17/'CUADRO 11'!F16</f>
        <v>136.34925373134328</v>
      </c>
      <c r="L17" s="29">
        <v>9269</v>
      </c>
      <c r="M17" s="29">
        <v>0</v>
      </c>
      <c r="N17" s="29">
        <v>5441</v>
      </c>
      <c r="O17" s="29">
        <v>11471</v>
      </c>
      <c r="P17" s="44">
        <f>SUM(L17:O17)</f>
        <v>26181</v>
      </c>
      <c r="Q17" s="44">
        <f>+L17/'CUADRO 11'!G16</f>
        <v>99.66666666666667</v>
      </c>
      <c r="R17" s="44"/>
      <c r="S17" s="44">
        <f>+N17/'CUADRO 11'!I16</f>
        <v>46.110169491525426</v>
      </c>
      <c r="T17" s="44">
        <f>+O17/'CUADRO 11'!J16</f>
        <v>49.23175965665236</v>
      </c>
      <c r="U17" s="44">
        <f>+P17/'CUADRO 11'!K16</f>
        <v>58.96621621621622</v>
      </c>
    </row>
    <row r="18" spans="1:21" ht="12.75">
      <c r="A18" s="44" t="s">
        <v>43</v>
      </c>
      <c r="B18" s="44">
        <v>11818</v>
      </c>
      <c r="C18" s="44">
        <v>0</v>
      </c>
      <c r="D18" s="44">
        <v>6358</v>
      </c>
      <c r="E18" s="44">
        <v>14942</v>
      </c>
      <c r="F18" s="44">
        <v>32439</v>
      </c>
      <c r="G18" s="44">
        <f>+B18/'CUADRO 11'!B17</f>
        <v>110.44859813084112</v>
      </c>
      <c r="H18" s="44"/>
      <c r="I18" s="44">
        <f>+D18/'CUADRO 11'!D17</f>
        <v>45.41428571428571</v>
      </c>
      <c r="J18" s="44">
        <f>+E18/'CUADRO 11'!E17</f>
        <v>45.83435582822086</v>
      </c>
      <c r="K18" s="44">
        <f>+F18/'CUADRO 11'!F17</f>
        <v>56.61256544502618</v>
      </c>
      <c r="L18" s="29">
        <v>8686</v>
      </c>
      <c r="M18" s="29">
        <v>0</v>
      </c>
      <c r="N18" s="29">
        <v>5456</v>
      </c>
      <c r="O18" s="29">
        <v>21014</v>
      </c>
      <c r="P18" s="44">
        <f>SUM(L18:O18)</f>
        <v>35156</v>
      </c>
      <c r="Q18" s="44">
        <f>+L18/'CUADRO 11'!G17</f>
        <v>95.45054945054945</v>
      </c>
      <c r="R18" s="44"/>
      <c r="S18" s="44">
        <f>+N18/'CUADRO 11'!I17</f>
        <v>51.471698113207545</v>
      </c>
      <c r="T18" s="44">
        <f>+O18/'CUADRO 11'!J17</f>
        <v>98.19626168224299</v>
      </c>
      <c r="U18" s="44">
        <f>+P18/'CUADRO 11'!K17</f>
        <v>85.53771289537713</v>
      </c>
    </row>
    <row r="19" spans="1:21" ht="12.75">
      <c r="A19" s="44" t="s">
        <v>44</v>
      </c>
      <c r="B19" s="44">
        <v>11333</v>
      </c>
      <c r="C19" s="44">
        <v>331</v>
      </c>
      <c r="D19" s="44">
        <v>12071</v>
      </c>
      <c r="E19" s="44">
        <v>14318</v>
      </c>
      <c r="F19" s="44">
        <v>38503</v>
      </c>
      <c r="G19" s="44">
        <f>+B19/'CUADRO 11'!B18</f>
        <v>97.69827586206897</v>
      </c>
      <c r="H19" s="44">
        <f>+C19/'CUADRO 11'!C18</f>
        <v>66.2</v>
      </c>
      <c r="I19" s="44">
        <f>+D19/'CUADRO 11'!D18</f>
        <v>67.06111111111112</v>
      </c>
      <c r="J19" s="44">
        <f>+E19/'CUADRO 11'!E18</f>
        <v>48.70068027210884</v>
      </c>
      <c r="K19" s="44">
        <f>+F19/'CUADRO 11'!F18</f>
        <v>64.7109243697479</v>
      </c>
      <c r="L19" s="29">
        <v>8952</v>
      </c>
      <c r="M19" s="29">
        <v>0</v>
      </c>
      <c r="N19" s="29">
        <v>4827</v>
      </c>
      <c r="O19" s="29">
        <v>31991</v>
      </c>
      <c r="P19" s="44">
        <f>SUM(L19:O19)</f>
        <v>45770</v>
      </c>
      <c r="Q19" s="44">
        <f>+L19/'CUADRO 11'!G18</f>
        <v>119.36</v>
      </c>
      <c r="R19" s="44"/>
      <c r="S19" s="44">
        <f>+N19/'CUADRO 11'!I18</f>
        <v>52.46739130434783</v>
      </c>
      <c r="T19" s="44">
        <f>+O19/'CUADRO 11'!J18</f>
        <v>142.81696428571428</v>
      </c>
      <c r="U19" s="44">
        <f>+P19/'CUADRO 11'!K18</f>
        <v>117.05882352941177</v>
      </c>
    </row>
    <row r="20" spans="1:21" ht="12.75">
      <c r="A20" s="44" t="s">
        <v>45</v>
      </c>
      <c r="B20" s="44">
        <v>8617</v>
      </c>
      <c r="C20" s="44">
        <v>0</v>
      </c>
      <c r="D20" s="44">
        <v>21672</v>
      </c>
      <c r="E20" s="44">
        <v>46238</v>
      </c>
      <c r="F20" s="44">
        <v>54477</v>
      </c>
      <c r="G20" s="44">
        <f>+B20/'CUADRO 11'!B19</f>
        <v>33.39922480620155</v>
      </c>
      <c r="H20" s="44"/>
      <c r="I20" s="44">
        <f>+D20/'CUADRO 11'!D19</f>
        <v>43.51807228915663</v>
      </c>
      <c r="J20" s="44">
        <f>+E20/'CUADRO 11'!E19</f>
        <v>59.816300129366105</v>
      </c>
      <c r="K20" s="44">
        <f>+F20/'CUADRO 11'!F19</f>
        <v>35.62916939175932</v>
      </c>
      <c r="L20" s="29">
        <v>16397</v>
      </c>
      <c r="M20" s="29">
        <v>0</v>
      </c>
      <c r="N20" s="29">
        <v>6523</v>
      </c>
      <c r="O20" s="29">
        <v>234656</v>
      </c>
      <c r="P20" s="44">
        <f>SUM(L20:O20)</f>
        <v>257576</v>
      </c>
      <c r="Q20" s="44">
        <f>+L20/'CUADRO 11'!G19</f>
        <v>146.40178571428572</v>
      </c>
      <c r="R20" s="44"/>
      <c r="S20" s="44">
        <f>+N20/'CUADRO 11'!I19</f>
        <v>39.77439024390244</v>
      </c>
      <c r="T20" s="44">
        <f>+O20/'CUADRO 11'!J19</f>
        <v>969.6528925619834</v>
      </c>
      <c r="U20" s="44">
        <f>+P20/'CUADRO 11'!K19</f>
        <v>497.25096525096524</v>
      </c>
    </row>
    <row r="21" spans="1:21" ht="12.75">
      <c r="A21" s="58" t="s">
        <v>62</v>
      </c>
      <c r="B21" s="58">
        <f>SUM(B9:B20)</f>
        <v>157573</v>
      </c>
      <c r="C21" s="58">
        <f>SUM(C9:C20)</f>
        <v>403</v>
      </c>
      <c r="D21" s="58">
        <f>SUM(D9:D20)</f>
        <v>232549</v>
      </c>
      <c r="E21" s="58">
        <f>SUM(E9:E20)</f>
        <v>230079</v>
      </c>
      <c r="F21" s="58">
        <f>SUM(F9:F20)</f>
        <v>598325</v>
      </c>
      <c r="G21" s="58">
        <f>+B21/'CUADRO 11'!B20</f>
        <v>102.9888888888889</v>
      </c>
      <c r="H21" s="58">
        <f>+C21/'CUADRO 11'!C20</f>
        <v>36.63636363636363</v>
      </c>
      <c r="I21" s="58">
        <f>+D21/'CUADRO 11'!D20</f>
        <v>107.21484555094514</v>
      </c>
      <c r="J21" s="58">
        <f>+E21/'CUADRO 11'!E20</f>
        <v>74.7981144343303</v>
      </c>
      <c r="K21" s="58">
        <f>+F21/'CUADRO 11'!F20</f>
        <v>88.17049808429118</v>
      </c>
      <c r="L21" s="58">
        <f>SUM(L9:L20)</f>
        <v>198202</v>
      </c>
      <c r="M21" s="58">
        <f>SUM(M9:M20)</f>
        <v>71</v>
      </c>
      <c r="N21" s="58">
        <f>SUM(N9:N20)</f>
        <v>383911</v>
      </c>
      <c r="O21" s="58">
        <f>SUM(O9:O20)</f>
        <v>474402</v>
      </c>
      <c r="P21" s="58">
        <f>SUM(P9:P20)</f>
        <v>1056586</v>
      </c>
      <c r="Q21" s="58">
        <f>+L21/'CUADRO 11'!G20</f>
        <v>160.61750405186385</v>
      </c>
      <c r="R21" s="58">
        <f>+M21/'CUADRO 11'!H20</f>
        <v>23.666666666666668</v>
      </c>
      <c r="S21" s="58">
        <f>+N21/'CUADRO 11'!I20</f>
        <v>242.36805555555554</v>
      </c>
      <c r="T21" s="58">
        <f>+O21/'CUADRO 11'!J20</f>
        <v>141.99401376833282</v>
      </c>
      <c r="U21" s="58">
        <f>+P21/'CUADRO 11'!K20</f>
        <v>171.4680298604349</v>
      </c>
    </row>
    <row r="22" spans="1:21" ht="12.75">
      <c r="A22" s="107" t="s">
        <v>98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spans="1:21" ht="12.75">
      <c r="A23" s="44" t="s">
        <v>34</v>
      </c>
      <c r="B23" s="44">
        <v>58818</v>
      </c>
      <c r="C23" s="44">
        <v>94</v>
      </c>
      <c r="D23" s="44">
        <v>9638</v>
      </c>
      <c r="E23" s="44">
        <v>94519</v>
      </c>
      <c r="F23" s="44">
        <v>163069</v>
      </c>
      <c r="G23" s="44">
        <f>+B23/'CUADRO 11'!B22</f>
        <v>68.15527230590962</v>
      </c>
      <c r="H23" s="44">
        <f>+C23/'CUADRO 11'!C22</f>
        <v>23.5</v>
      </c>
      <c r="I23" s="44">
        <f>+D23/'CUADRO 11'!D22</f>
        <v>34.54480286738351</v>
      </c>
      <c r="J23" s="44">
        <f>+E23/'CUADRO 11'!E22</f>
        <v>60.01206349206349</v>
      </c>
      <c r="K23" s="44">
        <f>+F23/'CUADRO 11'!F22</f>
        <v>59.92980521866961</v>
      </c>
      <c r="L23" s="29">
        <v>61384</v>
      </c>
      <c r="M23" s="29">
        <v>0</v>
      </c>
      <c r="N23" s="29">
        <v>9385</v>
      </c>
      <c r="O23" s="29">
        <v>113214</v>
      </c>
      <c r="P23" s="44">
        <f aca="true" t="shared" si="1" ref="P23:P29">SUM(L23:O23)</f>
        <v>183983</v>
      </c>
      <c r="Q23" s="44">
        <f>+L23/'CUADRO 11'!G22</f>
        <v>53.10034602076124</v>
      </c>
      <c r="R23" s="44"/>
      <c r="S23" s="44">
        <f>+N23/'CUADRO 11'!I22</f>
        <v>28.788343558282207</v>
      </c>
      <c r="T23" s="44">
        <f>+O23/'CUADRO 11'!J22</f>
        <v>38.2221471978393</v>
      </c>
      <c r="U23" s="44">
        <f>+P23/'CUADRO 11'!K22</f>
        <v>41.40031503150315</v>
      </c>
    </row>
    <row r="24" spans="1:21" ht="12.75">
      <c r="A24" s="44" t="s">
        <v>35</v>
      </c>
      <c r="B24" s="44">
        <v>56307</v>
      </c>
      <c r="C24" s="44">
        <v>0</v>
      </c>
      <c r="D24" s="44">
        <v>15533</v>
      </c>
      <c r="E24" s="44">
        <v>125837</v>
      </c>
      <c r="F24" s="44">
        <v>197677</v>
      </c>
      <c r="G24" s="44">
        <f>+B24/'CUADRO 11'!B23</f>
        <v>64.646383467279</v>
      </c>
      <c r="H24" s="44"/>
      <c r="I24" s="44">
        <f>+D24/'CUADRO 11'!D23</f>
        <v>53.37800687285223</v>
      </c>
      <c r="J24" s="44">
        <f>+E24/'CUADRO 11'!E23</f>
        <v>59.3850873053327</v>
      </c>
      <c r="K24" s="44">
        <f>+F24/'CUADRO 11'!F23</f>
        <v>60.249009448338924</v>
      </c>
      <c r="L24" s="29">
        <v>63942</v>
      </c>
      <c r="M24" s="29">
        <v>0</v>
      </c>
      <c r="N24" s="29">
        <v>10546</v>
      </c>
      <c r="O24" s="29">
        <v>250034</v>
      </c>
      <c r="P24" s="44">
        <f t="shared" si="1"/>
        <v>324522</v>
      </c>
      <c r="Q24" s="44">
        <f>+L24/'CUADRO 11'!G23</f>
        <v>58.55494505494506</v>
      </c>
      <c r="R24" s="44"/>
      <c r="S24" s="44">
        <f>+N24/'CUADRO 11'!I23</f>
        <v>34.69078947368421</v>
      </c>
      <c r="T24" s="44">
        <f>+O24/'CUADRO 11'!J23</f>
        <v>55.06144021140718</v>
      </c>
      <c r="U24" s="44">
        <f>+P24/'CUADRO 11'!K23</f>
        <v>54.66093986862052</v>
      </c>
    </row>
    <row r="25" spans="1:21" ht="12.75">
      <c r="A25" s="44" t="s">
        <v>36</v>
      </c>
      <c r="B25" s="44">
        <v>57379</v>
      </c>
      <c r="C25" s="44">
        <v>9</v>
      </c>
      <c r="D25" s="44">
        <v>12573</v>
      </c>
      <c r="E25" s="44">
        <v>177841</v>
      </c>
      <c r="F25" s="44">
        <v>247802</v>
      </c>
      <c r="G25" s="44">
        <f>+B25/'CUADRO 11'!B24</f>
        <v>64.68883878241263</v>
      </c>
      <c r="H25" s="44">
        <f>+C25/'CUADRO 11'!C24</f>
        <v>9</v>
      </c>
      <c r="I25" s="44">
        <f>+D25/'CUADRO 11'!D24</f>
        <v>37.53134328358209</v>
      </c>
      <c r="J25" s="44">
        <f>+E25/'CUADRO 11'!E24</f>
        <v>88.39015904572565</v>
      </c>
      <c r="K25" s="44">
        <f>+F25/'CUADRO 11'!F24</f>
        <v>76.60030911901082</v>
      </c>
      <c r="L25" s="29">
        <v>43315</v>
      </c>
      <c r="M25" s="29">
        <v>0</v>
      </c>
      <c r="N25" s="29">
        <v>12220</v>
      </c>
      <c r="O25" s="29">
        <v>159560</v>
      </c>
      <c r="P25" s="44">
        <f t="shared" si="1"/>
        <v>215095</v>
      </c>
      <c r="Q25" s="44">
        <f>+L25/'CUADRO 11'!G24</f>
        <v>39.55707762557078</v>
      </c>
      <c r="R25" s="44">
        <f>+M25/'CUADRO 11'!H24</f>
        <v>0</v>
      </c>
      <c r="S25" s="44">
        <f>+N25/'CUADRO 11'!I24</f>
        <v>33.57142857142857</v>
      </c>
      <c r="T25" s="44">
        <f>+O25/'CUADRO 11'!J24</f>
        <v>34.69449880408784</v>
      </c>
      <c r="U25" s="44">
        <f>+P25/'CUADRO 11'!K24</f>
        <v>35.50008252186829</v>
      </c>
    </row>
    <row r="26" spans="1:21" ht="12.75">
      <c r="A26" s="44" t="s">
        <v>37</v>
      </c>
      <c r="B26" s="44">
        <v>63500</v>
      </c>
      <c r="C26" s="44">
        <v>163</v>
      </c>
      <c r="D26" s="44">
        <v>12907</v>
      </c>
      <c r="E26" s="44">
        <v>124827</v>
      </c>
      <c r="F26" s="44">
        <v>201397</v>
      </c>
      <c r="G26" s="44">
        <f>+B26/'CUADRO 11'!B25</f>
        <v>69.17211328976035</v>
      </c>
      <c r="H26" s="44">
        <f>+C26/'CUADRO 11'!C25</f>
        <v>27.166666666666668</v>
      </c>
      <c r="I26" s="44">
        <f>+D26/'CUADRO 11'!D25</f>
        <v>44.50689655172414</v>
      </c>
      <c r="J26" s="44">
        <f>+E26/'CUADRO 11'!E25</f>
        <v>56.127248201438846</v>
      </c>
      <c r="K26" s="44">
        <f>+F26/'CUADRO 11'!F25</f>
        <v>58.57969749854566</v>
      </c>
      <c r="L26" s="29">
        <v>59188</v>
      </c>
      <c r="M26" s="29">
        <v>198</v>
      </c>
      <c r="N26" s="29">
        <v>8439</v>
      </c>
      <c r="O26" s="29">
        <v>123631</v>
      </c>
      <c r="P26" s="44">
        <f t="shared" si="1"/>
        <v>191456</v>
      </c>
      <c r="Q26" s="44">
        <f>+L26/'CUADRO 11'!G25</f>
        <v>57.13127413127413</v>
      </c>
      <c r="R26" s="44">
        <f>+M26/'CUADRO 11'!H25</f>
        <v>39.6</v>
      </c>
      <c r="S26" s="44">
        <f>+N26/'CUADRO 11'!I25</f>
        <v>34.028225806451616</v>
      </c>
      <c r="T26" s="44">
        <f>+O26/'CUADRO 11'!J25</f>
        <v>39.52397698209719</v>
      </c>
      <c r="U26" s="44">
        <f>+P26/'CUADRO 11'!K25</f>
        <v>43.345256961738734</v>
      </c>
    </row>
    <row r="27" spans="1:21" ht="12.75">
      <c r="A27" s="44" t="s">
        <v>38</v>
      </c>
      <c r="B27" s="44">
        <v>66108</v>
      </c>
      <c r="C27" s="44">
        <v>75</v>
      </c>
      <c r="D27" s="44">
        <v>13824</v>
      </c>
      <c r="E27" s="44">
        <v>155948</v>
      </c>
      <c r="F27" s="44">
        <v>235955</v>
      </c>
      <c r="G27" s="44">
        <f>+B27/'CUADRO 11'!B26</f>
        <v>67.1829268292683</v>
      </c>
      <c r="H27" s="44">
        <f>+C27/'CUADRO 11'!C26</f>
        <v>25</v>
      </c>
      <c r="I27" s="44">
        <f>+D27/'CUADRO 11'!D26</f>
        <v>44.30769230769231</v>
      </c>
      <c r="J27" s="44">
        <f>+E27/'CUADRO 11'!E26</f>
        <v>63.08576051779935</v>
      </c>
      <c r="K27" s="44">
        <f>+F27/'CUADRO 11'!F26</f>
        <v>62.570936091222485</v>
      </c>
      <c r="L27" s="29">
        <v>73141</v>
      </c>
      <c r="M27" s="29">
        <v>345</v>
      </c>
      <c r="N27" s="29">
        <v>8204</v>
      </c>
      <c r="O27" s="29">
        <v>121484</v>
      </c>
      <c r="P27" s="44">
        <f t="shared" si="1"/>
        <v>203174</v>
      </c>
      <c r="Q27" s="44">
        <f>+L27/'CUADRO 11'!G26</f>
        <v>57.00779423226812</v>
      </c>
      <c r="R27" s="44">
        <f>+M27/'CUADRO 11'!H26</f>
        <v>57.5</v>
      </c>
      <c r="S27" s="44">
        <f>+N27/'CUADRO 11'!I26</f>
        <v>44.34594594594594</v>
      </c>
      <c r="T27" s="44">
        <f>+O27/'CUADRO 11'!J26</f>
        <v>47.27003891050584</v>
      </c>
      <c r="U27" s="44">
        <f>+P27/'CUADRO 11'!K26</f>
        <v>50.240850642927796</v>
      </c>
    </row>
    <row r="28" spans="1:21" ht="12.75">
      <c r="A28" s="44" t="s">
        <v>39</v>
      </c>
      <c r="B28" s="44">
        <v>54796</v>
      </c>
      <c r="C28" s="44">
        <v>17</v>
      </c>
      <c r="D28" s="44">
        <v>33945</v>
      </c>
      <c r="E28" s="44">
        <v>236114</v>
      </c>
      <c r="F28" s="44">
        <v>324872</v>
      </c>
      <c r="G28" s="44">
        <f>+B28/'CUADRO 11'!B27</f>
        <v>65.86057692307692</v>
      </c>
      <c r="H28" s="44">
        <f>+C28/'CUADRO 11'!C27</f>
        <v>17</v>
      </c>
      <c r="I28" s="44">
        <f>+D28/'CUADRO 11'!D27</f>
        <v>109.14790996784566</v>
      </c>
      <c r="J28" s="44">
        <f>+E28/'CUADRO 11'!E27</f>
        <v>144.76640098099327</v>
      </c>
      <c r="K28" s="44">
        <f>+F28/'CUADRO 11'!F27</f>
        <v>117.07099099099099</v>
      </c>
      <c r="L28" s="29">
        <v>66075</v>
      </c>
      <c r="M28" s="29">
        <v>145</v>
      </c>
      <c r="N28" s="29">
        <v>10118</v>
      </c>
      <c r="O28" s="29">
        <v>100745</v>
      </c>
      <c r="P28" s="44">
        <f t="shared" si="1"/>
        <v>177083</v>
      </c>
      <c r="Q28" s="44">
        <f>+L28/'CUADRO 11'!G27</f>
        <v>58.062390158172235</v>
      </c>
      <c r="R28" s="44">
        <f>+M28/'CUADRO 11'!H27</f>
        <v>48.333333333333336</v>
      </c>
      <c r="S28" s="44">
        <f>+N28/'CUADRO 11'!I27</f>
        <v>31.13230769230769</v>
      </c>
      <c r="T28" s="44">
        <f>+O28/'CUADRO 11'!J27</f>
        <v>41.92467748647524</v>
      </c>
      <c r="U28" s="44">
        <f>+P28/'CUADRO 11'!K27</f>
        <v>45.769707934866894</v>
      </c>
    </row>
    <row r="29" spans="1:21" ht="12.75">
      <c r="A29" s="44" t="s">
        <v>40</v>
      </c>
      <c r="B29" s="44">
        <v>67624</v>
      </c>
      <c r="C29" s="44">
        <v>244</v>
      </c>
      <c r="D29" s="44">
        <v>13834</v>
      </c>
      <c r="E29" s="44">
        <v>92748</v>
      </c>
      <c r="F29" s="44">
        <v>174450</v>
      </c>
      <c r="G29" s="44">
        <f>+B29/'CUADRO 11'!B28</f>
        <v>65.65436893203884</v>
      </c>
      <c r="H29" s="44">
        <f>+C29/'CUADRO 11'!C28</f>
        <v>24.4</v>
      </c>
      <c r="I29" s="44">
        <f>+D29/'CUADRO 11'!D28</f>
        <v>38.53481894150418</v>
      </c>
      <c r="J29" s="44">
        <f>+E29/'CUADRO 11'!E28</f>
        <v>54.654095462581026</v>
      </c>
      <c r="K29" s="44">
        <f>+F29/'CUADRO 11'!F28</f>
        <v>56.3468992248062</v>
      </c>
      <c r="L29" s="29">
        <v>55722</v>
      </c>
      <c r="M29" s="29">
        <v>15</v>
      </c>
      <c r="N29" s="29">
        <v>6904</v>
      </c>
      <c r="O29" s="29">
        <v>103943</v>
      </c>
      <c r="P29" s="44">
        <f t="shared" si="1"/>
        <v>166584</v>
      </c>
      <c r="Q29" s="44">
        <f>+L29/'CUADRO 11'!G28</f>
        <v>56.39878542510122</v>
      </c>
      <c r="R29" s="44">
        <f>+M29/'CUADRO 11'!H28</f>
        <v>15</v>
      </c>
      <c r="S29" s="44">
        <f>+N29/'CUADRO 11'!I28</f>
        <v>42.09756097560975</v>
      </c>
      <c r="T29" s="44">
        <f>+O29/'CUADRO 11'!J28</f>
        <v>47.811867525298986</v>
      </c>
      <c r="U29" s="44">
        <f>+P29/'CUADRO 11'!K28</f>
        <v>50.07033363390442</v>
      </c>
    </row>
    <row r="30" spans="1:21" ht="12.75">
      <c r="A30" s="44" t="s">
        <v>41</v>
      </c>
      <c r="B30" s="44">
        <v>97191</v>
      </c>
      <c r="C30" s="44">
        <v>0</v>
      </c>
      <c r="D30" s="44">
        <v>13778</v>
      </c>
      <c r="E30" s="44">
        <v>104419</v>
      </c>
      <c r="F30" s="44">
        <v>215388</v>
      </c>
      <c r="G30" s="44">
        <f>+B30/'CUADRO 11'!B29</f>
        <v>102.09138655462185</v>
      </c>
      <c r="H30" s="44"/>
      <c r="I30" s="44">
        <f>+D30/'CUADRO 11'!D29</f>
        <v>39.14204545454545</v>
      </c>
      <c r="J30" s="44">
        <f>+E30/'CUADRO 11'!E29</f>
        <v>49.55813953488372</v>
      </c>
      <c r="K30" s="44">
        <f>+F30/'CUADRO 11'!F29</f>
        <v>63.145118733509236</v>
      </c>
      <c r="L30" s="29">
        <v>111389</v>
      </c>
      <c r="M30" s="29">
        <v>150</v>
      </c>
      <c r="N30" s="29">
        <v>12245</v>
      </c>
      <c r="O30" s="29">
        <v>146159</v>
      </c>
      <c r="P30" s="44">
        <f>SUM(L30:O30)</f>
        <v>269943</v>
      </c>
      <c r="Q30" s="44">
        <f>+L30/'CUADRO 11'!G29</f>
        <v>102.6626728110599</v>
      </c>
      <c r="R30" s="44">
        <f>+M30/'CUADRO 11'!H29</f>
        <v>15</v>
      </c>
      <c r="S30" s="44">
        <f>+N30/'CUADRO 11'!I29</f>
        <v>48.59126984126984</v>
      </c>
      <c r="T30" s="44">
        <f>+O30/'CUADRO 11'!J29</f>
        <v>52.4996408045977</v>
      </c>
      <c r="U30" s="44">
        <f>+P30/'CUADRO 11'!K29</f>
        <v>65.34567901234568</v>
      </c>
    </row>
    <row r="31" spans="1:21" ht="12.75">
      <c r="A31" s="44" t="s">
        <v>42</v>
      </c>
      <c r="B31" s="44">
        <v>56633</v>
      </c>
      <c r="C31" s="44">
        <v>0</v>
      </c>
      <c r="D31" s="44">
        <v>12420</v>
      </c>
      <c r="E31" s="44">
        <v>83983</v>
      </c>
      <c r="F31" s="44">
        <v>153036</v>
      </c>
      <c r="G31" s="44">
        <f>+B31/'CUADRO 11'!B30</f>
        <v>63.27709497206704</v>
      </c>
      <c r="H31" s="44"/>
      <c r="I31" s="44">
        <f>+D31/'CUADRO 11'!D30</f>
        <v>45.830258302583026</v>
      </c>
      <c r="J31" s="44">
        <f>+E31/'CUADRO 11'!E30</f>
        <v>59.987857142857145</v>
      </c>
      <c r="K31" s="44">
        <f>+F31/'CUADRO 11'!F30</f>
        <v>59.63990646921278</v>
      </c>
      <c r="L31" s="29">
        <v>77442</v>
      </c>
      <c r="M31" s="29">
        <v>13</v>
      </c>
      <c r="N31" s="29">
        <v>14178</v>
      </c>
      <c r="O31" s="29">
        <v>168806</v>
      </c>
      <c r="P31" s="44">
        <f>SUM(L31:O31)</f>
        <v>260439</v>
      </c>
      <c r="Q31" s="44">
        <f>+L31/'CUADRO 11'!G30</f>
        <v>67.10745233968804</v>
      </c>
      <c r="R31" s="44">
        <f>+M31/'CUADRO 11'!H30</f>
        <v>2.6</v>
      </c>
      <c r="S31" s="44">
        <f>+N31/'CUADRO 11'!I30</f>
        <v>46.63815789473684</v>
      </c>
      <c r="T31" s="44">
        <f>+O31/'CUADRO 11'!J30</f>
        <v>72.32476435304199</v>
      </c>
      <c r="U31" s="44">
        <f>+P31/'CUADRO 11'!K30</f>
        <v>68.59072952330787</v>
      </c>
    </row>
    <row r="32" spans="1:21" ht="12.75">
      <c r="A32" s="44" t="s">
        <v>43</v>
      </c>
      <c r="B32" s="44">
        <v>166616</v>
      </c>
      <c r="C32" s="44">
        <v>49</v>
      </c>
      <c r="D32" s="44">
        <v>14736</v>
      </c>
      <c r="E32" s="44">
        <v>170206</v>
      </c>
      <c r="F32" s="44">
        <v>351607</v>
      </c>
      <c r="G32" s="44">
        <f>+B32/'CUADRO 11'!B31</f>
        <v>191.73302646720367</v>
      </c>
      <c r="H32" s="44">
        <f>+C32/'CUADRO 11'!C31</f>
        <v>24.5</v>
      </c>
      <c r="I32" s="44">
        <f>+D32/'CUADRO 11'!D31</f>
        <v>34.34965034965035</v>
      </c>
      <c r="J32" s="44">
        <f>+E32/'CUADRO 11'!E31</f>
        <v>51.702916160388824</v>
      </c>
      <c r="K32" s="44">
        <f>+F32/'CUADRO 11'!F31</f>
        <v>76.56946864111498</v>
      </c>
      <c r="L32" s="29">
        <v>93898</v>
      </c>
      <c r="M32" s="29">
        <v>182</v>
      </c>
      <c r="N32" s="29">
        <v>10971</v>
      </c>
      <c r="O32" s="29">
        <v>178128</v>
      </c>
      <c r="P32" s="44">
        <f>SUM(L32:O32)</f>
        <v>283179</v>
      </c>
      <c r="Q32" s="44">
        <f>+L32/'CUADRO 11'!G31</f>
        <v>70.12546676624346</v>
      </c>
      <c r="R32" s="44">
        <f>+M32/'CUADRO 11'!H31</f>
        <v>30.333333333333332</v>
      </c>
      <c r="S32" s="44">
        <f>+N32/'CUADRO 11'!I31</f>
        <v>38.76678445229682</v>
      </c>
      <c r="T32" s="44">
        <f>+O32/'CUADRO 11'!J31</f>
        <v>50.66211604095563</v>
      </c>
      <c r="U32" s="44">
        <f>+P32/'CUADRO 11'!K31</f>
        <v>55.050349922239505</v>
      </c>
    </row>
    <row r="33" spans="1:21" ht="12.75">
      <c r="A33" s="44" t="s">
        <v>44</v>
      </c>
      <c r="B33" s="44">
        <v>8453</v>
      </c>
      <c r="C33" s="44">
        <v>19</v>
      </c>
      <c r="D33" s="44">
        <v>4066</v>
      </c>
      <c r="E33" s="44">
        <v>17850</v>
      </c>
      <c r="F33" s="44">
        <v>29441</v>
      </c>
      <c r="G33" s="44">
        <f>+B33/'CUADRO 11'!B32</f>
        <v>6.906045751633987</v>
      </c>
      <c r="H33" s="44">
        <f>+C33/'CUADRO 11'!C32</f>
        <v>19</v>
      </c>
      <c r="I33" s="44">
        <f>+D33/'CUADRO 11'!D32</f>
        <v>6.5056</v>
      </c>
      <c r="J33" s="44">
        <f>+E33/'CUADRO 11'!E32</f>
        <v>5.825718015665796</v>
      </c>
      <c r="K33" s="44">
        <f>+F33/'CUADRO 11'!F32</f>
        <v>5.991249491249492</v>
      </c>
      <c r="L33" s="29">
        <v>102538</v>
      </c>
      <c r="M33" s="29">
        <v>0</v>
      </c>
      <c r="N33" s="29">
        <v>14152</v>
      </c>
      <c r="O33" s="29">
        <v>300073</v>
      </c>
      <c r="P33" s="44">
        <f>SUM(L33:O33)</f>
        <v>416763</v>
      </c>
      <c r="Q33" s="44">
        <f>+L33/'CUADRO 11'!G32</f>
        <v>87.63931623931624</v>
      </c>
      <c r="R33" s="44"/>
      <c r="S33" s="44">
        <f>+N33/'CUADRO 11'!I32</f>
        <v>44.087227414330215</v>
      </c>
      <c r="T33" s="44">
        <f>+O33/'CUADRO 11'!J32</f>
        <v>74.14702248579195</v>
      </c>
      <c r="U33" s="44">
        <f>+P33/'CUADRO 11'!K32</f>
        <v>75.25514626218852</v>
      </c>
    </row>
    <row r="34" spans="1:21" ht="12.75">
      <c r="A34" s="44" t="s">
        <v>45</v>
      </c>
      <c r="B34" s="44">
        <v>56757</v>
      </c>
      <c r="C34" s="44">
        <v>0</v>
      </c>
      <c r="D34" s="44">
        <v>22592</v>
      </c>
      <c r="E34" s="44">
        <v>171233</v>
      </c>
      <c r="F34" s="44">
        <v>50959</v>
      </c>
      <c r="G34" s="44">
        <f>+B34/'CUADRO 11'!B33</f>
        <v>42.965177895533685</v>
      </c>
      <c r="H34" s="44"/>
      <c r="I34" s="44">
        <f>+D34/'CUADRO 11'!D33</f>
        <v>24.136752136752136</v>
      </c>
      <c r="J34" s="44">
        <f>+E34/'CUADRO 11'!E33</f>
        <v>43.8721496284909</v>
      </c>
      <c r="K34" s="44">
        <f>+F34/'CUADRO 11'!F33</f>
        <v>8.272564935064935</v>
      </c>
      <c r="L34" s="29">
        <v>80072</v>
      </c>
      <c r="M34" s="29">
        <v>240</v>
      </c>
      <c r="N34" s="29">
        <v>17448</v>
      </c>
      <c r="O34" s="29">
        <v>207330</v>
      </c>
      <c r="P34" s="44">
        <f>SUM(L34:O34)</f>
        <v>305090</v>
      </c>
      <c r="Q34" s="44">
        <f>+L34/'CUADRO 11'!G33</f>
        <v>64.62631154156578</v>
      </c>
      <c r="R34" s="44">
        <f>+M34/'CUADRO 11'!H33</f>
        <v>240</v>
      </c>
      <c r="S34" s="44">
        <f>+N34/'CUADRO 11'!I33</f>
        <v>35.24848484848485</v>
      </c>
      <c r="T34" s="44">
        <f>+O34/'CUADRO 11'!J33</f>
        <v>63.423065157540535</v>
      </c>
      <c r="U34" s="44">
        <f>+P34/'CUADRO 11'!K33</f>
        <v>60.969224620303756</v>
      </c>
    </row>
    <row r="35" spans="1:21" ht="12.75">
      <c r="A35" s="58" t="s">
        <v>62</v>
      </c>
      <c r="B35" s="58">
        <f>SUM(B23:B34)</f>
        <v>810182</v>
      </c>
      <c r="C35" s="58">
        <f>SUM(C23:C34)</f>
        <v>670</v>
      </c>
      <c r="D35" s="58">
        <f>SUM(D23:D34)</f>
        <v>179846</v>
      </c>
      <c r="E35" s="58">
        <f>SUM(E23:E34)</f>
        <v>1555525</v>
      </c>
      <c r="F35" s="58">
        <f>SUM(F23:F34)</f>
        <v>2345653</v>
      </c>
      <c r="G35" s="58">
        <f>+B35/'CUADRO 11'!B34</f>
        <v>69.56740511763695</v>
      </c>
      <c r="H35" s="58">
        <f>+C35/'CUADRO 11'!C34</f>
        <v>23.928571428571427</v>
      </c>
      <c r="I35" s="58">
        <f>+D35/'CUADRO 11'!D34</f>
        <v>37.54613778705637</v>
      </c>
      <c r="J35" s="58">
        <f>+E35/'CUADRO 11'!E34</f>
        <v>56.572774221704975</v>
      </c>
      <c r="K35" s="58">
        <f>+F35/'CUADRO 11'!F34</f>
        <v>53.35880345768881</v>
      </c>
      <c r="L35" s="58">
        <f>SUM(L23:L34)</f>
        <v>888106</v>
      </c>
      <c r="M35" s="58">
        <f>SUM(M23:M34)</f>
        <v>1288</v>
      </c>
      <c r="N35" s="58">
        <f>SUM(N23:N34)</f>
        <v>134810</v>
      </c>
      <c r="O35" s="58">
        <f>SUM(O23:O34)</f>
        <v>1973107</v>
      </c>
      <c r="P35" s="58">
        <f>SUM(P23:P34)</f>
        <v>2997311</v>
      </c>
      <c r="Q35" s="58">
        <f>+L35/'CUADRO 11'!G34</f>
        <v>64.47230490018148</v>
      </c>
      <c r="R35" s="58">
        <f>+M35/'CUADRO 11'!H34</f>
        <v>33.89473684210526</v>
      </c>
      <c r="S35" s="58">
        <f>+N35/'CUADRO 11'!I34</f>
        <v>37.75133015961915</v>
      </c>
      <c r="T35" s="58">
        <f>+O35/'CUADRO 11'!J34</f>
        <v>51.480862055470034</v>
      </c>
      <c r="U35" s="58">
        <f>+P35/'CUADRO 11'!K34</f>
        <v>53.801062626770296</v>
      </c>
    </row>
    <row r="36" spans="1:21" ht="12.75">
      <c r="A36" s="101" t="s">
        <v>91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</row>
    <row r="38" spans="1:22" ht="12.75">
      <c r="A38" s="4">
        <v>1</v>
      </c>
      <c r="B38" s="4">
        <v>4</v>
      </c>
      <c r="C38" s="4">
        <v>0</v>
      </c>
      <c r="D38" s="4">
        <v>1</v>
      </c>
      <c r="E38" s="4">
        <v>0</v>
      </c>
      <c r="F38" s="4">
        <v>120</v>
      </c>
      <c r="G38" s="4">
        <v>2</v>
      </c>
      <c r="H38" s="4">
        <v>166</v>
      </c>
      <c r="I38" s="4">
        <v>175</v>
      </c>
      <c r="J38" s="4">
        <v>15676</v>
      </c>
      <c r="K38" s="4">
        <v>0</v>
      </c>
      <c r="L38" s="4">
        <v>11959</v>
      </c>
      <c r="M38" s="4">
        <v>7322</v>
      </c>
      <c r="N38" s="4">
        <v>4</v>
      </c>
      <c r="O38" s="4">
        <v>0</v>
      </c>
      <c r="P38" s="4">
        <v>7</v>
      </c>
      <c r="Q38" s="4">
        <v>16</v>
      </c>
      <c r="R38" s="4">
        <v>148</v>
      </c>
      <c r="S38" s="4">
        <v>0</v>
      </c>
      <c r="T38" s="4">
        <v>186</v>
      </c>
      <c r="U38" s="4">
        <v>361</v>
      </c>
      <c r="V38" s="4">
        <v>29917</v>
      </c>
    </row>
    <row r="39" spans="1:22" ht="12.75">
      <c r="A39" s="4">
        <v>2</v>
      </c>
      <c r="B39" s="4">
        <v>3</v>
      </c>
      <c r="C39" s="4">
        <v>3</v>
      </c>
      <c r="D39" s="4">
        <v>3</v>
      </c>
      <c r="E39" s="4">
        <v>0</v>
      </c>
      <c r="F39" s="4">
        <v>119</v>
      </c>
      <c r="G39" s="4">
        <v>0</v>
      </c>
      <c r="H39" s="4">
        <v>145</v>
      </c>
      <c r="I39" s="4">
        <v>220</v>
      </c>
      <c r="J39" s="4">
        <v>11544</v>
      </c>
      <c r="K39" s="4">
        <v>0</v>
      </c>
      <c r="L39" s="4">
        <v>11172</v>
      </c>
      <c r="M39" s="4">
        <v>13818</v>
      </c>
      <c r="N39" s="4">
        <v>16</v>
      </c>
      <c r="O39" s="4">
        <v>1</v>
      </c>
      <c r="P39" s="4">
        <v>9</v>
      </c>
      <c r="Q39" s="4">
        <v>8</v>
      </c>
      <c r="R39" s="4">
        <v>105</v>
      </c>
      <c r="S39" s="4">
        <v>0</v>
      </c>
      <c r="T39" s="4">
        <v>136</v>
      </c>
      <c r="U39" s="4">
        <v>415</v>
      </c>
      <c r="V39" s="4">
        <v>39536</v>
      </c>
    </row>
    <row r="40" spans="1:22" ht="12.75">
      <c r="A40" s="4">
        <v>3</v>
      </c>
      <c r="B40" s="4">
        <v>3</v>
      </c>
      <c r="C40" s="4">
        <v>2</v>
      </c>
      <c r="D40" s="4">
        <v>0</v>
      </c>
      <c r="E40" s="4">
        <v>1</v>
      </c>
      <c r="F40" s="4">
        <v>121</v>
      </c>
      <c r="G40" s="4">
        <v>0</v>
      </c>
      <c r="H40" s="4">
        <v>130</v>
      </c>
      <c r="I40" s="4">
        <v>153</v>
      </c>
      <c r="J40" s="4">
        <v>22091</v>
      </c>
      <c r="K40" s="4">
        <v>0</v>
      </c>
      <c r="L40" s="4">
        <v>9001</v>
      </c>
      <c r="M40" s="4">
        <v>9422</v>
      </c>
      <c r="N40" s="4">
        <v>7</v>
      </c>
      <c r="O40" s="4">
        <v>1</v>
      </c>
      <c r="P40" s="4">
        <v>12</v>
      </c>
      <c r="Q40" s="4">
        <v>9</v>
      </c>
      <c r="R40" s="4">
        <v>118</v>
      </c>
      <c r="S40" s="4">
        <v>0</v>
      </c>
      <c r="T40" s="4">
        <v>109</v>
      </c>
      <c r="U40" s="4">
        <v>379</v>
      </c>
      <c r="V40" s="4">
        <v>24814</v>
      </c>
    </row>
    <row r="41" spans="1:22" ht="12.75">
      <c r="A41" s="4">
        <v>4</v>
      </c>
      <c r="B41" s="4">
        <v>3</v>
      </c>
      <c r="C41" s="4">
        <v>0</v>
      </c>
      <c r="D41" s="4">
        <v>5</v>
      </c>
      <c r="E41" s="4">
        <v>3</v>
      </c>
      <c r="F41" s="4">
        <v>108</v>
      </c>
      <c r="G41" s="4">
        <v>0</v>
      </c>
      <c r="H41" s="4">
        <v>104</v>
      </c>
      <c r="I41" s="4">
        <v>188</v>
      </c>
      <c r="J41" s="4">
        <v>22608</v>
      </c>
      <c r="K41" s="4">
        <v>0</v>
      </c>
      <c r="L41" s="4">
        <v>6711</v>
      </c>
      <c r="M41" s="4">
        <v>16567</v>
      </c>
      <c r="N41" s="4">
        <v>11</v>
      </c>
      <c r="O41" s="4">
        <v>0</v>
      </c>
      <c r="P41" s="4">
        <v>4</v>
      </c>
      <c r="Q41" s="4">
        <v>9</v>
      </c>
      <c r="R41" s="4">
        <v>98</v>
      </c>
      <c r="S41" s="4">
        <v>0</v>
      </c>
      <c r="T41" s="4">
        <v>106</v>
      </c>
      <c r="U41" s="4">
        <v>278</v>
      </c>
      <c r="V41" s="4">
        <v>5868</v>
      </c>
    </row>
    <row r="42" spans="1:22" ht="12.75">
      <c r="A42" s="4">
        <v>5</v>
      </c>
      <c r="B42" s="4">
        <v>5</v>
      </c>
      <c r="C42" s="4">
        <v>0</v>
      </c>
      <c r="D42" s="4">
        <v>1</v>
      </c>
      <c r="E42" s="4">
        <v>2</v>
      </c>
      <c r="F42" s="4">
        <v>112</v>
      </c>
      <c r="G42" s="4">
        <v>0</v>
      </c>
      <c r="H42" s="4">
        <v>102</v>
      </c>
      <c r="I42" s="4">
        <v>179</v>
      </c>
      <c r="J42" s="4">
        <v>10828</v>
      </c>
      <c r="K42" s="4">
        <v>0</v>
      </c>
      <c r="L42" s="4">
        <v>10747</v>
      </c>
      <c r="M42" s="4">
        <v>65614</v>
      </c>
      <c r="N42" s="4">
        <v>13</v>
      </c>
      <c r="O42" s="4">
        <v>1</v>
      </c>
      <c r="P42" s="4">
        <v>5</v>
      </c>
      <c r="Q42" s="4">
        <v>15</v>
      </c>
      <c r="R42" s="4">
        <v>108</v>
      </c>
      <c r="S42" s="4">
        <v>0</v>
      </c>
      <c r="T42" s="4">
        <v>116</v>
      </c>
      <c r="U42" s="4">
        <v>288</v>
      </c>
      <c r="V42" s="4">
        <v>14668</v>
      </c>
    </row>
    <row r="43" spans="1:22" ht="12.75">
      <c r="A43" s="4">
        <v>6</v>
      </c>
      <c r="B43" s="4">
        <v>0</v>
      </c>
      <c r="C43" s="4">
        <v>0</v>
      </c>
      <c r="D43" s="4">
        <v>13</v>
      </c>
      <c r="E43" s="4">
        <v>1</v>
      </c>
      <c r="F43" s="4">
        <v>92</v>
      </c>
      <c r="G43" s="4">
        <v>1</v>
      </c>
      <c r="H43" s="4">
        <v>182</v>
      </c>
      <c r="I43" s="4">
        <v>208</v>
      </c>
      <c r="J43" s="4">
        <v>7055</v>
      </c>
      <c r="K43" s="4">
        <v>15</v>
      </c>
      <c r="L43" s="4">
        <v>27512</v>
      </c>
      <c r="M43" s="4">
        <v>16325</v>
      </c>
      <c r="N43" s="4">
        <v>9</v>
      </c>
      <c r="O43" s="4">
        <v>0</v>
      </c>
      <c r="P43" s="4">
        <v>5</v>
      </c>
      <c r="Q43" s="4">
        <v>2</v>
      </c>
      <c r="R43" s="4">
        <v>115</v>
      </c>
      <c r="S43" s="4">
        <v>0</v>
      </c>
      <c r="T43" s="4">
        <v>155</v>
      </c>
      <c r="U43" s="4">
        <v>254</v>
      </c>
      <c r="V43" s="4">
        <v>14813</v>
      </c>
    </row>
    <row r="44" spans="1:22" ht="12.75">
      <c r="A44" s="4">
        <v>7</v>
      </c>
      <c r="B44" s="4">
        <v>3</v>
      </c>
      <c r="C44" s="4">
        <v>0</v>
      </c>
      <c r="D44" s="4">
        <v>8</v>
      </c>
      <c r="E44" s="4">
        <v>1</v>
      </c>
      <c r="F44" s="4">
        <v>129</v>
      </c>
      <c r="G44" s="4">
        <v>3</v>
      </c>
      <c r="H44" s="4">
        <v>172</v>
      </c>
      <c r="I44" s="4">
        <v>235</v>
      </c>
      <c r="J44" s="4">
        <v>9984</v>
      </c>
      <c r="K44" s="4">
        <v>57</v>
      </c>
      <c r="L44" s="4">
        <v>14156</v>
      </c>
      <c r="M44" s="4">
        <v>9708</v>
      </c>
      <c r="N44" s="4">
        <v>10</v>
      </c>
      <c r="O44" s="4">
        <v>0</v>
      </c>
      <c r="P44" s="4">
        <v>7</v>
      </c>
      <c r="Q44" s="4">
        <v>3</v>
      </c>
      <c r="R44" s="4">
        <v>74</v>
      </c>
      <c r="S44" s="4">
        <v>3</v>
      </c>
      <c r="T44" s="4">
        <v>143</v>
      </c>
      <c r="U44" s="4">
        <v>174</v>
      </c>
      <c r="V44" s="4">
        <v>10815</v>
      </c>
    </row>
    <row r="45" spans="1:22" ht="12.75">
      <c r="A45" s="4">
        <v>8</v>
      </c>
      <c r="B45" s="4">
        <v>4</v>
      </c>
      <c r="C45" s="4">
        <v>2</v>
      </c>
      <c r="D45" s="4">
        <v>8</v>
      </c>
      <c r="E45" s="4">
        <v>2</v>
      </c>
      <c r="F45" s="4">
        <v>147</v>
      </c>
      <c r="G45" s="4">
        <v>0</v>
      </c>
      <c r="H45" s="4">
        <v>220</v>
      </c>
      <c r="I45" s="4">
        <v>221</v>
      </c>
      <c r="J45" s="4">
        <v>15792</v>
      </c>
      <c r="K45" s="4">
        <v>0</v>
      </c>
      <c r="L45" s="4">
        <v>69767</v>
      </c>
      <c r="M45" s="4">
        <v>11778</v>
      </c>
      <c r="N45" s="4">
        <v>8</v>
      </c>
      <c r="O45" s="4">
        <v>0</v>
      </c>
      <c r="P45" s="4">
        <v>3</v>
      </c>
      <c r="Q45" s="4">
        <v>13</v>
      </c>
      <c r="R45" s="4">
        <v>97</v>
      </c>
      <c r="S45" s="4">
        <v>0</v>
      </c>
      <c r="T45" s="4">
        <v>153</v>
      </c>
      <c r="U45" s="4">
        <v>279</v>
      </c>
      <c r="V45" s="4">
        <v>14467</v>
      </c>
    </row>
    <row r="46" spans="1:22" ht="12.75">
      <c r="A46" s="4">
        <v>9</v>
      </c>
      <c r="B46" s="4">
        <v>3</v>
      </c>
      <c r="C46" s="4">
        <v>0</v>
      </c>
      <c r="D46" s="4">
        <v>4</v>
      </c>
      <c r="E46" s="4">
        <v>4</v>
      </c>
      <c r="F46" s="4">
        <v>101</v>
      </c>
      <c r="G46" s="4">
        <v>0</v>
      </c>
      <c r="H46" s="4">
        <v>130</v>
      </c>
      <c r="I46" s="4">
        <v>104</v>
      </c>
      <c r="J46" s="4">
        <v>10227</v>
      </c>
      <c r="K46" s="4">
        <v>0</v>
      </c>
      <c r="L46" s="4">
        <v>31423</v>
      </c>
      <c r="M46" s="4">
        <v>4027</v>
      </c>
      <c r="N46" s="4">
        <v>9</v>
      </c>
      <c r="O46" s="4">
        <v>0</v>
      </c>
      <c r="P46" s="4">
        <v>7</v>
      </c>
      <c r="Q46" s="4">
        <v>13</v>
      </c>
      <c r="R46" s="4">
        <v>93</v>
      </c>
      <c r="S46" s="4">
        <v>0</v>
      </c>
      <c r="T46" s="4">
        <v>118</v>
      </c>
      <c r="U46" s="4">
        <v>233</v>
      </c>
      <c r="V46" s="4">
        <v>9269</v>
      </c>
    </row>
    <row r="47" spans="1:22" ht="12.75">
      <c r="A47" s="4">
        <v>10</v>
      </c>
      <c r="B47" s="4">
        <v>7</v>
      </c>
      <c r="C47" s="4">
        <v>0</v>
      </c>
      <c r="D47" s="4">
        <v>1</v>
      </c>
      <c r="E47" s="4">
        <v>6</v>
      </c>
      <c r="F47" s="4">
        <v>107</v>
      </c>
      <c r="G47" s="4">
        <v>0</v>
      </c>
      <c r="H47" s="4">
        <v>140</v>
      </c>
      <c r="I47" s="4">
        <v>326</v>
      </c>
      <c r="J47" s="4">
        <v>11818</v>
      </c>
      <c r="K47" s="4">
        <v>0</v>
      </c>
      <c r="L47" s="4">
        <v>6358</v>
      </c>
      <c r="M47" s="4">
        <v>14942</v>
      </c>
      <c r="N47" s="4">
        <v>4</v>
      </c>
      <c r="O47" s="4">
        <v>0</v>
      </c>
      <c r="P47" s="4">
        <v>6</v>
      </c>
      <c r="Q47" s="4">
        <v>7</v>
      </c>
      <c r="R47" s="4">
        <v>91</v>
      </c>
      <c r="S47" s="4">
        <v>0</v>
      </c>
      <c r="T47" s="4">
        <v>106</v>
      </c>
      <c r="U47" s="4">
        <v>214</v>
      </c>
      <c r="V47" s="4">
        <v>8686</v>
      </c>
    </row>
    <row r="48" spans="1:22" ht="12.75">
      <c r="A48" s="4">
        <v>11</v>
      </c>
      <c r="B48" s="4">
        <v>1</v>
      </c>
      <c r="C48" s="4">
        <v>0</v>
      </c>
      <c r="D48" s="4">
        <v>0</v>
      </c>
      <c r="E48" s="4">
        <v>22</v>
      </c>
      <c r="F48" s="4">
        <v>116</v>
      </c>
      <c r="G48" s="4">
        <v>5</v>
      </c>
      <c r="H48" s="4">
        <v>181</v>
      </c>
      <c r="I48" s="4">
        <v>295</v>
      </c>
      <c r="J48" s="4">
        <v>11333</v>
      </c>
      <c r="K48" s="4">
        <v>331</v>
      </c>
      <c r="L48" s="4">
        <v>12088</v>
      </c>
      <c r="M48" s="4">
        <v>14409</v>
      </c>
      <c r="N48" s="4">
        <v>2</v>
      </c>
      <c r="O48" s="4">
        <v>0</v>
      </c>
      <c r="P48" s="4">
        <v>0</v>
      </c>
      <c r="Q48" s="4">
        <v>2</v>
      </c>
      <c r="R48" s="4">
        <v>75</v>
      </c>
      <c r="S48" s="4">
        <v>0</v>
      </c>
      <c r="T48" s="4">
        <v>92</v>
      </c>
      <c r="U48" s="4">
        <v>224</v>
      </c>
      <c r="V48" s="4">
        <v>8952</v>
      </c>
    </row>
    <row r="49" spans="1:22" ht="12.75">
      <c r="A49" s="4">
        <v>12</v>
      </c>
      <c r="B49" s="4">
        <v>32</v>
      </c>
      <c r="C49" s="4">
        <v>5</v>
      </c>
      <c r="D49" s="4">
        <v>16</v>
      </c>
      <c r="E49" s="4">
        <v>43</v>
      </c>
      <c r="F49" s="4">
        <v>258</v>
      </c>
      <c r="G49" s="4">
        <v>0</v>
      </c>
      <c r="H49" s="4">
        <v>498</v>
      </c>
      <c r="I49" s="4">
        <v>773</v>
      </c>
      <c r="J49" s="4">
        <v>8617</v>
      </c>
      <c r="K49" s="4">
        <v>0</v>
      </c>
      <c r="L49" s="4">
        <v>21672</v>
      </c>
      <c r="M49" s="4">
        <v>46238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</row>
    <row r="50" spans="1:22" ht="12.75">
      <c r="A50" s="4">
        <v>1</v>
      </c>
      <c r="B50" s="4">
        <v>236</v>
      </c>
      <c r="C50" s="4">
        <v>45</v>
      </c>
      <c r="D50" s="4">
        <v>25</v>
      </c>
      <c r="E50" s="4">
        <v>115</v>
      </c>
      <c r="F50" s="4">
        <v>863</v>
      </c>
      <c r="G50" s="4">
        <v>4</v>
      </c>
      <c r="H50" s="4">
        <v>279</v>
      </c>
      <c r="I50" s="4">
        <v>1575</v>
      </c>
      <c r="J50" s="4">
        <v>58818</v>
      </c>
      <c r="K50" s="4">
        <v>94</v>
      </c>
      <c r="L50" s="4">
        <v>9638</v>
      </c>
      <c r="M50" s="4">
        <v>94519</v>
      </c>
      <c r="N50" s="4">
        <v>186</v>
      </c>
      <c r="O50" s="4">
        <v>80</v>
      </c>
      <c r="P50" s="4">
        <v>14</v>
      </c>
      <c r="Q50" s="4">
        <v>269</v>
      </c>
      <c r="R50" s="4">
        <v>1156</v>
      </c>
      <c r="S50" s="4">
        <v>0</v>
      </c>
      <c r="T50" s="4">
        <v>326</v>
      </c>
      <c r="U50" s="4">
        <v>2962</v>
      </c>
      <c r="V50" s="4">
        <v>61384</v>
      </c>
    </row>
    <row r="51" spans="1:22" ht="12.75">
      <c r="A51" s="4">
        <v>2</v>
      </c>
      <c r="B51" s="4">
        <v>198</v>
      </c>
      <c r="C51" s="4">
        <v>44</v>
      </c>
      <c r="D51" s="4">
        <v>28</v>
      </c>
      <c r="E51" s="4">
        <v>236</v>
      </c>
      <c r="F51" s="4">
        <v>871</v>
      </c>
      <c r="G51" s="4">
        <v>0</v>
      </c>
      <c r="H51" s="4">
        <v>291</v>
      </c>
      <c r="I51" s="4">
        <v>2119</v>
      </c>
      <c r="J51" s="4">
        <v>56307</v>
      </c>
      <c r="K51" s="4">
        <v>0</v>
      </c>
      <c r="L51" s="4">
        <v>15533</v>
      </c>
      <c r="M51" s="4">
        <v>125837</v>
      </c>
      <c r="N51" s="4">
        <v>334</v>
      </c>
      <c r="O51" s="4">
        <v>54</v>
      </c>
      <c r="P51" s="4">
        <v>101</v>
      </c>
      <c r="Q51" s="4">
        <v>401</v>
      </c>
      <c r="R51" s="4">
        <v>1092</v>
      </c>
      <c r="S51" s="4">
        <v>0</v>
      </c>
      <c r="T51" s="4">
        <v>304</v>
      </c>
      <c r="U51" s="4">
        <v>4541</v>
      </c>
      <c r="V51" s="4">
        <v>63942</v>
      </c>
    </row>
    <row r="52" spans="1:22" ht="12.75">
      <c r="A52" s="4">
        <v>3</v>
      </c>
      <c r="B52" s="4">
        <v>243</v>
      </c>
      <c r="C52" s="4">
        <v>35</v>
      </c>
      <c r="D52" s="4">
        <v>55</v>
      </c>
      <c r="E52" s="4">
        <v>330</v>
      </c>
      <c r="F52" s="4">
        <v>887</v>
      </c>
      <c r="G52" s="4">
        <v>1</v>
      </c>
      <c r="H52" s="4">
        <v>335</v>
      </c>
      <c r="I52" s="4">
        <v>2012</v>
      </c>
      <c r="J52" s="4">
        <v>57379</v>
      </c>
      <c r="K52" s="4">
        <v>9</v>
      </c>
      <c r="L52" s="4">
        <v>12573</v>
      </c>
      <c r="M52" s="4">
        <v>177841</v>
      </c>
      <c r="N52" s="4">
        <v>223</v>
      </c>
      <c r="O52" s="4">
        <v>50</v>
      </c>
      <c r="P52" s="4">
        <v>51</v>
      </c>
      <c r="Q52" s="4">
        <v>401</v>
      </c>
      <c r="R52" s="4">
        <v>1095</v>
      </c>
      <c r="S52" s="4">
        <v>1</v>
      </c>
      <c r="T52" s="4">
        <v>364</v>
      </c>
      <c r="U52" s="4">
        <v>4599</v>
      </c>
      <c r="V52" s="4">
        <v>43315</v>
      </c>
    </row>
    <row r="53" spans="1:22" ht="12.75">
      <c r="A53" s="4">
        <v>4</v>
      </c>
      <c r="B53" s="4">
        <v>147</v>
      </c>
      <c r="C53" s="4">
        <v>67</v>
      </c>
      <c r="D53" s="4">
        <v>42</v>
      </c>
      <c r="E53" s="4">
        <v>244</v>
      </c>
      <c r="F53" s="4">
        <v>918</v>
      </c>
      <c r="G53" s="4">
        <v>6</v>
      </c>
      <c r="H53" s="4">
        <v>290</v>
      </c>
      <c r="I53" s="4">
        <v>2224</v>
      </c>
      <c r="J53" s="4">
        <v>63500</v>
      </c>
      <c r="K53" s="4">
        <v>163</v>
      </c>
      <c r="L53" s="4">
        <v>12907</v>
      </c>
      <c r="M53" s="4">
        <v>124827</v>
      </c>
      <c r="N53" s="4">
        <v>244</v>
      </c>
      <c r="O53" s="4">
        <v>121</v>
      </c>
      <c r="P53" s="4">
        <v>39</v>
      </c>
      <c r="Q53" s="4">
        <v>300</v>
      </c>
      <c r="R53" s="4">
        <v>1036</v>
      </c>
      <c r="S53" s="4">
        <v>5</v>
      </c>
      <c r="T53" s="4">
        <v>248</v>
      </c>
      <c r="U53" s="4">
        <v>3128</v>
      </c>
      <c r="V53" s="4">
        <v>59188</v>
      </c>
    </row>
    <row r="54" spans="1:22" ht="12.75">
      <c r="A54" s="4">
        <v>5</v>
      </c>
      <c r="B54" s="4">
        <v>209</v>
      </c>
      <c r="C54" s="4">
        <v>56</v>
      </c>
      <c r="D54" s="4">
        <v>50</v>
      </c>
      <c r="E54" s="4">
        <v>223</v>
      </c>
      <c r="F54" s="4">
        <v>984</v>
      </c>
      <c r="G54" s="4">
        <v>3</v>
      </c>
      <c r="H54" s="4">
        <v>312</v>
      </c>
      <c r="I54" s="4">
        <v>2472</v>
      </c>
      <c r="J54" s="4">
        <v>66108</v>
      </c>
      <c r="K54" s="4">
        <v>75</v>
      </c>
      <c r="L54" s="4">
        <v>13824</v>
      </c>
      <c r="M54" s="4">
        <v>155948</v>
      </c>
      <c r="N54" s="4">
        <v>287</v>
      </c>
      <c r="O54" s="4">
        <v>114</v>
      </c>
      <c r="P54" s="4">
        <v>13</v>
      </c>
      <c r="Q54" s="4">
        <v>292</v>
      </c>
      <c r="R54" s="4">
        <v>1283</v>
      </c>
      <c r="S54" s="4">
        <v>6</v>
      </c>
      <c r="T54" s="4">
        <v>185</v>
      </c>
      <c r="U54" s="4">
        <v>2570</v>
      </c>
      <c r="V54" s="4">
        <v>73141</v>
      </c>
    </row>
    <row r="55" spans="1:22" ht="12.75">
      <c r="A55" s="4">
        <v>6</v>
      </c>
      <c r="B55" s="4">
        <v>143</v>
      </c>
      <c r="C55" s="4">
        <v>48</v>
      </c>
      <c r="D55" s="4">
        <v>31</v>
      </c>
      <c r="E55" s="4">
        <v>123</v>
      </c>
      <c r="F55" s="4">
        <v>832</v>
      </c>
      <c r="G55" s="4">
        <v>1</v>
      </c>
      <c r="H55" s="4">
        <v>311</v>
      </c>
      <c r="I55" s="4">
        <v>1631</v>
      </c>
      <c r="J55" s="4">
        <v>54796</v>
      </c>
      <c r="K55" s="4">
        <v>17</v>
      </c>
      <c r="L55" s="4">
        <v>33945</v>
      </c>
      <c r="M55" s="4">
        <v>236114</v>
      </c>
      <c r="N55" s="4">
        <v>154</v>
      </c>
      <c r="O55" s="4">
        <v>92</v>
      </c>
      <c r="P55" s="4">
        <v>29</v>
      </c>
      <c r="Q55" s="4">
        <v>161</v>
      </c>
      <c r="R55" s="4">
        <v>1138</v>
      </c>
      <c r="S55" s="4">
        <v>3</v>
      </c>
      <c r="T55" s="4">
        <v>325</v>
      </c>
      <c r="U55" s="4">
        <v>2403</v>
      </c>
      <c r="V55" s="4">
        <v>66075</v>
      </c>
    </row>
    <row r="56" spans="1:22" ht="12.75">
      <c r="A56" s="4">
        <v>7</v>
      </c>
      <c r="B56" s="4">
        <v>130</v>
      </c>
      <c r="C56" s="4">
        <v>40</v>
      </c>
      <c r="D56" s="4">
        <v>54</v>
      </c>
      <c r="E56" s="4">
        <v>99</v>
      </c>
      <c r="F56" s="4">
        <v>1030</v>
      </c>
      <c r="G56" s="4">
        <v>10</v>
      </c>
      <c r="H56" s="4">
        <v>359</v>
      </c>
      <c r="I56" s="4">
        <v>1697</v>
      </c>
      <c r="J56" s="4">
        <v>67624</v>
      </c>
      <c r="K56" s="4">
        <v>244</v>
      </c>
      <c r="L56" s="4">
        <v>13834</v>
      </c>
      <c r="M56" s="4">
        <v>92748</v>
      </c>
      <c r="N56" s="4">
        <v>156</v>
      </c>
      <c r="O56" s="4">
        <v>49</v>
      </c>
      <c r="P56" s="4">
        <v>11</v>
      </c>
      <c r="Q56" s="4">
        <v>195</v>
      </c>
      <c r="R56" s="4">
        <v>988</v>
      </c>
      <c r="S56" s="4">
        <v>1</v>
      </c>
      <c r="T56" s="4">
        <v>164</v>
      </c>
      <c r="U56" s="4">
        <v>2174</v>
      </c>
      <c r="V56" s="4">
        <v>55722</v>
      </c>
    </row>
    <row r="57" spans="1:22" ht="12.75">
      <c r="A57" s="4">
        <v>8</v>
      </c>
      <c r="B57" s="4">
        <v>113</v>
      </c>
      <c r="C57" s="4">
        <v>83</v>
      </c>
      <c r="D57" s="4">
        <v>18</v>
      </c>
      <c r="E57" s="4">
        <v>160</v>
      </c>
      <c r="F57" s="4">
        <v>952</v>
      </c>
      <c r="G57" s="4">
        <v>0</v>
      </c>
      <c r="H57" s="4">
        <v>352</v>
      </c>
      <c r="I57" s="4">
        <v>2107</v>
      </c>
      <c r="J57" s="4">
        <v>97191</v>
      </c>
      <c r="K57" s="4">
        <v>0</v>
      </c>
      <c r="L57" s="4">
        <v>13778</v>
      </c>
      <c r="M57" s="4">
        <v>104419</v>
      </c>
      <c r="N57" s="4">
        <v>125</v>
      </c>
      <c r="O57" s="4">
        <v>60</v>
      </c>
      <c r="P57" s="4">
        <v>36</v>
      </c>
      <c r="Q57" s="4">
        <v>237</v>
      </c>
      <c r="R57" s="4">
        <v>1085</v>
      </c>
      <c r="S57" s="4">
        <v>10</v>
      </c>
      <c r="T57" s="4">
        <v>252</v>
      </c>
      <c r="U57" s="4">
        <v>2784</v>
      </c>
      <c r="V57" s="4">
        <v>111389</v>
      </c>
    </row>
    <row r="58" spans="1:22" ht="12.75">
      <c r="A58" s="4">
        <v>9</v>
      </c>
      <c r="B58" s="4">
        <v>134</v>
      </c>
      <c r="C58" s="4">
        <v>67</v>
      </c>
      <c r="D58" s="4">
        <v>23</v>
      </c>
      <c r="E58" s="4">
        <v>139</v>
      </c>
      <c r="F58" s="4">
        <v>895</v>
      </c>
      <c r="G58" s="4">
        <v>0</v>
      </c>
      <c r="H58" s="4">
        <v>271</v>
      </c>
      <c r="I58" s="4">
        <v>1400</v>
      </c>
      <c r="J58" s="4">
        <v>56633</v>
      </c>
      <c r="K58" s="4">
        <v>0</v>
      </c>
      <c r="L58" s="4">
        <v>12420</v>
      </c>
      <c r="M58" s="4">
        <v>83983</v>
      </c>
      <c r="N58" s="4">
        <v>274</v>
      </c>
      <c r="O58" s="4">
        <v>66</v>
      </c>
      <c r="P58" s="4">
        <v>15</v>
      </c>
      <c r="Q58" s="4">
        <v>223</v>
      </c>
      <c r="R58" s="4">
        <v>1154</v>
      </c>
      <c r="S58" s="4">
        <v>5</v>
      </c>
      <c r="T58" s="4">
        <v>304</v>
      </c>
      <c r="U58" s="4">
        <v>2334</v>
      </c>
      <c r="V58" s="4">
        <v>77442</v>
      </c>
    </row>
    <row r="59" spans="1:22" ht="12.75">
      <c r="A59" s="4">
        <v>10</v>
      </c>
      <c r="B59" s="4">
        <v>147</v>
      </c>
      <c r="C59" s="4">
        <v>64</v>
      </c>
      <c r="D59" s="4">
        <v>15</v>
      </c>
      <c r="E59" s="4">
        <v>267</v>
      </c>
      <c r="F59" s="4">
        <v>869</v>
      </c>
      <c r="G59" s="4">
        <v>2</v>
      </c>
      <c r="H59" s="4">
        <v>429</v>
      </c>
      <c r="I59" s="4">
        <v>3292</v>
      </c>
      <c r="J59" s="4">
        <v>166616</v>
      </c>
      <c r="K59" s="4">
        <v>49</v>
      </c>
      <c r="L59" s="4">
        <v>14736</v>
      </c>
      <c r="M59" s="4">
        <v>170206</v>
      </c>
      <c r="N59" s="4">
        <v>216</v>
      </c>
      <c r="O59" s="4">
        <v>59</v>
      </c>
      <c r="P59" s="4">
        <v>24</v>
      </c>
      <c r="Q59" s="4">
        <v>200</v>
      </c>
      <c r="R59" s="4">
        <v>1339</v>
      </c>
      <c r="S59" s="4">
        <v>6</v>
      </c>
      <c r="T59" s="4">
        <v>283</v>
      </c>
      <c r="U59" s="4">
        <v>3516</v>
      </c>
      <c r="V59" s="4">
        <v>93898</v>
      </c>
    </row>
    <row r="60" spans="1:22" ht="12.75">
      <c r="A60" s="4">
        <v>11</v>
      </c>
      <c r="B60" s="4">
        <v>163</v>
      </c>
      <c r="C60" s="4">
        <v>62</v>
      </c>
      <c r="D60" s="4">
        <v>40</v>
      </c>
      <c r="E60" s="4">
        <v>257</v>
      </c>
      <c r="F60" s="4">
        <v>1224</v>
      </c>
      <c r="G60" s="4">
        <v>1</v>
      </c>
      <c r="H60" s="4">
        <v>625</v>
      </c>
      <c r="I60" s="4">
        <v>3064</v>
      </c>
      <c r="J60" s="4">
        <v>8453</v>
      </c>
      <c r="K60" s="4">
        <v>19</v>
      </c>
      <c r="L60" s="4">
        <v>4066</v>
      </c>
      <c r="M60" s="4">
        <v>17850</v>
      </c>
      <c r="N60" s="4">
        <v>192</v>
      </c>
      <c r="O60" s="4">
        <v>99</v>
      </c>
      <c r="P60" s="4">
        <v>12</v>
      </c>
      <c r="Q60" s="4">
        <v>425</v>
      </c>
      <c r="R60" s="4">
        <v>1170</v>
      </c>
      <c r="S60" s="4">
        <v>0</v>
      </c>
      <c r="T60" s="4">
        <v>321</v>
      </c>
      <c r="U60" s="4">
        <v>4047</v>
      </c>
      <c r="V60" s="4">
        <v>102538</v>
      </c>
    </row>
    <row r="61" spans="1:22" ht="12.75">
      <c r="A61" s="4">
        <v>12</v>
      </c>
      <c r="B61" s="4">
        <v>216</v>
      </c>
      <c r="C61" s="4">
        <v>108</v>
      </c>
      <c r="D61" s="4">
        <v>24</v>
      </c>
      <c r="E61" s="4">
        <v>301</v>
      </c>
      <c r="F61" s="4">
        <v>1321</v>
      </c>
      <c r="G61" s="4">
        <v>0</v>
      </c>
      <c r="H61" s="4">
        <v>936</v>
      </c>
      <c r="I61" s="4">
        <v>3903</v>
      </c>
      <c r="J61" s="4">
        <v>56757</v>
      </c>
      <c r="K61" s="4">
        <v>0</v>
      </c>
      <c r="L61" s="4">
        <v>22592</v>
      </c>
      <c r="M61" s="4">
        <v>171233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</row>
  </sheetData>
  <mergeCells count="14">
    <mergeCell ref="A36:U36"/>
    <mergeCell ref="Q6:U6"/>
    <mergeCell ref="A8:U8"/>
    <mergeCell ref="A22:U22"/>
    <mergeCell ref="B6:F6"/>
    <mergeCell ref="G6:K6"/>
    <mergeCell ref="L6:P6"/>
    <mergeCell ref="A5:A7"/>
    <mergeCell ref="B5:K5"/>
    <mergeCell ref="L5:U5"/>
    <mergeCell ref="A1:P1"/>
    <mergeCell ref="A2:P2"/>
    <mergeCell ref="A3:P3"/>
    <mergeCell ref="A4:U4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5"/>
  <sheetViews>
    <sheetView zoomScale="75" zoomScaleNormal="75" workbookViewId="0" topLeftCell="H1">
      <selection activeCell="AB1" sqref="AB1:AC16384"/>
    </sheetView>
  </sheetViews>
  <sheetFormatPr defaultColWidth="11.421875" defaultRowHeight="12.75"/>
  <cols>
    <col min="1" max="1" width="5.7109375" style="4" bestFit="1" customWidth="1"/>
    <col min="2" max="2" width="24.7109375" style="4" bestFit="1" customWidth="1"/>
    <col min="3" max="21" width="7.00390625" style="41" bestFit="1" customWidth="1"/>
    <col min="22" max="23" width="7.00390625" style="61" bestFit="1" customWidth="1"/>
    <col min="24" max="26" width="7.00390625" style="32" bestFit="1" customWidth="1"/>
    <col min="27" max="16384" width="11.57421875" style="32" customWidth="1"/>
  </cols>
  <sheetData>
    <row r="1" spans="1:16" ht="12.75">
      <c r="A1" s="78" t="s">
        <v>148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21" ht="15.75">
      <c r="A2" s="119" t="s">
        <v>147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61"/>
    </row>
    <row r="3" spans="1:21" ht="12.75">
      <c r="A3" s="120" t="s">
        <v>152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61"/>
    </row>
    <row r="4" spans="1:26" s="52" customFormat="1" ht="12.75">
      <c r="A4" s="118" t="s">
        <v>146</v>
      </c>
      <c r="B4" s="118"/>
      <c r="C4" s="118">
        <v>2007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>
        <v>2008</v>
      </c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2.75">
      <c r="A5" s="53" t="s">
        <v>145</v>
      </c>
      <c r="B5" s="57" t="s">
        <v>110</v>
      </c>
      <c r="C5" s="53" t="s">
        <v>34</v>
      </c>
      <c r="D5" s="53" t="s">
        <v>35</v>
      </c>
      <c r="E5" s="53" t="s">
        <v>36</v>
      </c>
      <c r="F5" s="53" t="s">
        <v>37</v>
      </c>
      <c r="G5" s="53" t="s">
        <v>38</v>
      </c>
      <c r="H5" s="53" t="s">
        <v>39</v>
      </c>
      <c r="I5" s="53" t="s">
        <v>40</v>
      </c>
      <c r="J5" s="53" t="s">
        <v>41</v>
      </c>
      <c r="K5" s="53" t="s">
        <v>42</v>
      </c>
      <c r="L5" s="53" t="s">
        <v>43</v>
      </c>
      <c r="M5" s="53" t="s">
        <v>44</v>
      </c>
      <c r="N5" s="53" t="s">
        <v>45</v>
      </c>
      <c r="O5" s="53" t="s">
        <v>34</v>
      </c>
      <c r="P5" s="53" t="s">
        <v>35</v>
      </c>
      <c r="Q5" s="53" t="s">
        <v>36</v>
      </c>
      <c r="R5" s="53" t="s">
        <v>37</v>
      </c>
      <c r="S5" s="53" t="s">
        <v>38</v>
      </c>
      <c r="T5" s="53" t="s">
        <v>39</v>
      </c>
      <c r="U5" s="53" t="s">
        <v>40</v>
      </c>
      <c r="V5" s="53" t="s">
        <v>41</v>
      </c>
      <c r="W5" s="53" t="s">
        <v>42</v>
      </c>
      <c r="X5" s="53" t="s">
        <v>43</v>
      </c>
      <c r="Y5" s="53" t="s">
        <v>44</v>
      </c>
      <c r="Z5" s="53" t="s">
        <v>45</v>
      </c>
    </row>
    <row r="6" spans="1:26" ht="12.75">
      <c r="A6" s="114" t="s">
        <v>73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2.75">
      <c r="A7" s="44" t="s">
        <v>112</v>
      </c>
      <c r="B7" s="44" t="s">
        <v>20</v>
      </c>
      <c r="C7" s="29">
        <v>43189</v>
      </c>
      <c r="D7" s="29">
        <v>28372</v>
      </c>
      <c r="E7" s="29">
        <v>33666</v>
      </c>
      <c r="F7" s="29">
        <v>32709</v>
      </c>
      <c r="G7" s="29">
        <v>34902</v>
      </c>
      <c r="H7" s="29">
        <v>41136</v>
      </c>
      <c r="I7" s="29">
        <v>47329</v>
      </c>
      <c r="J7" s="29">
        <v>45772</v>
      </c>
      <c r="K7" s="29">
        <v>36441</v>
      </c>
      <c r="L7" s="29">
        <v>34877</v>
      </c>
      <c r="M7" s="29">
        <v>34092</v>
      </c>
      <c r="N7" s="29">
        <v>54554</v>
      </c>
      <c r="O7" s="29">
        <v>59963</v>
      </c>
      <c r="P7" s="29">
        <v>35694</v>
      </c>
      <c r="Q7" s="29">
        <v>44632</v>
      </c>
      <c r="R7" s="29">
        <v>31172</v>
      </c>
      <c r="S7" s="29">
        <v>38787</v>
      </c>
      <c r="T7" s="29">
        <v>50504</v>
      </c>
      <c r="U7" s="29">
        <v>58904</v>
      </c>
      <c r="V7" s="29">
        <v>56454</v>
      </c>
      <c r="W7" s="29">
        <v>33999</v>
      </c>
      <c r="X7" s="29">
        <v>36800</v>
      </c>
      <c r="Y7" s="29">
        <v>34812</v>
      </c>
      <c r="Z7" s="29">
        <v>44957</v>
      </c>
    </row>
    <row r="8" spans="1:26" ht="12.75">
      <c r="A8" s="44" t="s">
        <v>113</v>
      </c>
      <c r="B8" s="44" t="s">
        <v>15</v>
      </c>
      <c r="C8" s="29">
        <v>4870</v>
      </c>
      <c r="D8" s="29">
        <v>3723</v>
      </c>
      <c r="E8" s="29">
        <v>4572</v>
      </c>
      <c r="F8" s="29">
        <v>3756</v>
      </c>
      <c r="G8" s="29">
        <v>3641</v>
      </c>
      <c r="H8" s="29">
        <v>4638</v>
      </c>
      <c r="I8" s="29">
        <v>4782</v>
      </c>
      <c r="J8" s="29">
        <v>4881</v>
      </c>
      <c r="K8" s="29">
        <v>4141</v>
      </c>
      <c r="L8" s="29">
        <v>3792</v>
      </c>
      <c r="M8" s="29">
        <v>3847</v>
      </c>
      <c r="N8" s="29">
        <v>4415</v>
      </c>
      <c r="O8" s="29">
        <v>4961</v>
      </c>
      <c r="P8" s="29">
        <v>4137</v>
      </c>
      <c r="Q8" s="29">
        <v>4163</v>
      </c>
      <c r="R8" s="29">
        <v>4031</v>
      </c>
      <c r="S8" s="29">
        <v>4386</v>
      </c>
      <c r="T8" s="29">
        <v>4317</v>
      </c>
      <c r="U8" s="29">
        <v>5303</v>
      </c>
      <c r="V8" s="29">
        <v>4977</v>
      </c>
      <c r="W8" s="29">
        <v>4321</v>
      </c>
      <c r="X8" s="29">
        <v>3850</v>
      </c>
      <c r="Y8" s="29">
        <v>3711</v>
      </c>
      <c r="Z8" s="29">
        <v>4272</v>
      </c>
    </row>
    <row r="9" spans="1:26" ht="12.75">
      <c r="A9" s="44" t="s">
        <v>114</v>
      </c>
      <c r="B9" s="44" t="s">
        <v>17</v>
      </c>
      <c r="C9" s="29">
        <v>15885</v>
      </c>
      <c r="D9" s="29">
        <v>13775</v>
      </c>
      <c r="E9" s="29">
        <v>15002</v>
      </c>
      <c r="F9" s="29">
        <v>13804</v>
      </c>
      <c r="G9" s="29">
        <v>13861</v>
      </c>
      <c r="H9" s="29">
        <v>14690</v>
      </c>
      <c r="I9" s="29">
        <v>15441</v>
      </c>
      <c r="J9" s="29">
        <v>15084</v>
      </c>
      <c r="K9" s="29">
        <v>14419</v>
      </c>
      <c r="L9" s="29">
        <v>13205</v>
      </c>
      <c r="M9" s="29">
        <v>13522</v>
      </c>
      <c r="N9" s="29">
        <v>13688</v>
      </c>
      <c r="O9" s="29">
        <v>14569</v>
      </c>
      <c r="P9" s="29">
        <v>13375</v>
      </c>
      <c r="Q9" s="29">
        <v>14666</v>
      </c>
      <c r="R9" s="29">
        <v>13743</v>
      </c>
      <c r="S9" s="29">
        <v>13788</v>
      </c>
      <c r="T9" s="29">
        <v>15093</v>
      </c>
      <c r="U9" s="29">
        <v>15087</v>
      </c>
      <c r="V9" s="29">
        <v>15266</v>
      </c>
      <c r="W9" s="29">
        <v>15192</v>
      </c>
      <c r="X9" s="29">
        <v>15397</v>
      </c>
      <c r="Y9" s="29">
        <v>13151</v>
      </c>
      <c r="Z9" s="29">
        <v>14313</v>
      </c>
    </row>
    <row r="10" spans="1:26" ht="12.75">
      <c r="A10" s="44" t="s">
        <v>138</v>
      </c>
      <c r="B10" s="44" t="s">
        <v>13</v>
      </c>
      <c r="C10" s="29">
        <v>10955</v>
      </c>
      <c r="D10" s="29">
        <v>6009</v>
      </c>
      <c r="E10" s="29">
        <v>5367</v>
      </c>
      <c r="F10" s="29">
        <v>5161</v>
      </c>
      <c r="G10" s="29">
        <v>4698</v>
      </c>
      <c r="H10" s="29">
        <v>5418</v>
      </c>
      <c r="I10" s="29">
        <v>2571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</row>
    <row r="11" spans="1:26" ht="12.75">
      <c r="A11" s="44" t="s">
        <v>115</v>
      </c>
      <c r="B11" s="44" t="s">
        <v>19</v>
      </c>
      <c r="C11" s="29">
        <v>5388</v>
      </c>
      <c r="D11" s="29">
        <v>4063</v>
      </c>
      <c r="E11" s="29">
        <v>3818</v>
      </c>
      <c r="F11" s="29">
        <v>4390</v>
      </c>
      <c r="G11" s="29">
        <v>4047</v>
      </c>
      <c r="H11" s="29">
        <v>5127</v>
      </c>
      <c r="I11" s="29">
        <v>6433</v>
      </c>
      <c r="J11" s="29">
        <v>6105</v>
      </c>
      <c r="K11" s="29">
        <v>5160</v>
      </c>
      <c r="L11" s="29">
        <v>5418</v>
      </c>
      <c r="M11" s="29">
        <v>6049</v>
      </c>
      <c r="N11" s="29">
        <v>7546</v>
      </c>
      <c r="O11" s="29">
        <v>7330</v>
      </c>
      <c r="P11" s="29">
        <v>5774</v>
      </c>
      <c r="Q11" s="29">
        <v>6216</v>
      </c>
      <c r="R11" s="29">
        <v>5154</v>
      </c>
      <c r="S11" s="29">
        <v>5625</v>
      </c>
      <c r="T11" s="29">
        <v>5748</v>
      </c>
      <c r="U11" s="29">
        <v>6300</v>
      </c>
      <c r="V11" s="29">
        <v>6760</v>
      </c>
      <c r="W11" s="29">
        <v>5248</v>
      </c>
      <c r="X11" s="29">
        <v>5667</v>
      </c>
      <c r="Y11" s="29">
        <v>5726</v>
      </c>
      <c r="Z11" s="29">
        <v>7477</v>
      </c>
    </row>
    <row r="12" spans="1:26" ht="12.75">
      <c r="A12" s="44" t="s">
        <v>116</v>
      </c>
      <c r="B12" s="44" t="s">
        <v>109</v>
      </c>
      <c r="C12" s="29">
        <v>4338</v>
      </c>
      <c r="D12" s="29">
        <v>2637</v>
      </c>
      <c r="E12" s="29">
        <v>1484</v>
      </c>
      <c r="F12" s="29">
        <v>1657</v>
      </c>
      <c r="G12" s="29">
        <v>1439</v>
      </c>
      <c r="H12" s="29">
        <v>2130</v>
      </c>
      <c r="I12" s="29">
        <v>2581</v>
      </c>
      <c r="J12" s="29">
        <v>1167</v>
      </c>
      <c r="K12" s="29">
        <v>1895</v>
      </c>
      <c r="L12" s="29">
        <v>1734</v>
      </c>
      <c r="M12" s="29">
        <v>1633</v>
      </c>
      <c r="N12" s="29">
        <v>3717</v>
      </c>
      <c r="O12" s="29">
        <v>4578</v>
      </c>
      <c r="P12" s="29">
        <v>2682</v>
      </c>
      <c r="Q12" s="29">
        <v>2636</v>
      </c>
      <c r="R12" s="29">
        <v>1307</v>
      </c>
      <c r="S12" s="29">
        <v>1573</v>
      </c>
      <c r="T12" s="29">
        <v>2086</v>
      </c>
      <c r="U12" s="29">
        <v>2590</v>
      </c>
      <c r="V12" s="29">
        <v>2105</v>
      </c>
      <c r="W12" s="29">
        <v>1203</v>
      </c>
      <c r="X12" s="29">
        <v>1442</v>
      </c>
      <c r="Y12" s="29">
        <v>1157</v>
      </c>
      <c r="Z12" s="29">
        <v>1611</v>
      </c>
    </row>
    <row r="13" spans="1:26" ht="12.75">
      <c r="A13" s="44" t="s">
        <v>117</v>
      </c>
      <c r="B13" s="44" t="s">
        <v>21</v>
      </c>
      <c r="C13" s="29">
        <v>189124</v>
      </c>
      <c r="D13" s="29">
        <v>141017</v>
      </c>
      <c r="E13" s="29">
        <v>161545</v>
      </c>
      <c r="F13" s="29">
        <v>148990</v>
      </c>
      <c r="G13" s="29">
        <v>152299</v>
      </c>
      <c r="H13" s="29">
        <v>180561</v>
      </c>
      <c r="I13" s="29">
        <v>206342</v>
      </c>
      <c r="J13" s="29">
        <v>186524</v>
      </c>
      <c r="K13" s="29">
        <v>156898</v>
      </c>
      <c r="L13" s="29">
        <v>164105</v>
      </c>
      <c r="M13" s="29">
        <v>166882</v>
      </c>
      <c r="N13" s="29">
        <v>193296</v>
      </c>
      <c r="O13" s="29">
        <v>189200</v>
      </c>
      <c r="P13" s="29">
        <v>153151</v>
      </c>
      <c r="Q13" s="29">
        <v>164783</v>
      </c>
      <c r="R13" s="29">
        <v>145221</v>
      </c>
      <c r="S13" s="29">
        <v>156274</v>
      </c>
      <c r="T13" s="29">
        <v>176510</v>
      </c>
      <c r="U13" s="29">
        <v>193529</v>
      </c>
      <c r="V13" s="29">
        <v>181749</v>
      </c>
      <c r="W13" s="29">
        <v>151341</v>
      </c>
      <c r="X13" s="29">
        <v>167893</v>
      </c>
      <c r="Y13" s="29">
        <v>160733</v>
      </c>
      <c r="Z13" s="29">
        <v>186927</v>
      </c>
    </row>
    <row r="14" spans="1:26" ht="12.75">
      <c r="A14" s="44" t="s">
        <v>118</v>
      </c>
      <c r="B14" s="44" t="s">
        <v>23</v>
      </c>
      <c r="C14" s="29">
        <v>41911</v>
      </c>
      <c r="D14" s="29">
        <v>32915</v>
      </c>
      <c r="E14" s="29">
        <v>37630</v>
      </c>
      <c r="F14" s="29">
        <v>35470</v>
      </c>
      <c r="G14" s="29">
        <v>36073</v>
      </c>
      <c r="H14" s="29">
        <v>38546</v>
      </c>
      <c r="I14" s="29">
        <v>41006</v>
      </c>
      <c r="J14" s="29">
        <v>39402</v>
      </c>
      <c r="K14" s="29">
        <v>36277</v>
      </c>
      <c r="L14" s="29">
        <v>36335</v>
      </c>
      <c r="M14" s="29">
        <v>34686</v>
      </c>
      <c r="N14" s="29">
        <v>38121</v>
      </c>
      <c r="O14" s="29">
        <v>36770</v>
      </c>
      <c r="P14" s="29">
        <v>30487</v>
      </c>
      <c r="Q14" s="29">
        <v>36688</v>
      </c>
      <c r="R14" s="29">
        <v>34178</v>
      </c>
      <c r="S14" s="29">
        <v>38029</v>
      </c>
      <c r="T14" s="29">
        <v>35168</v>
      </c>
      <c r="U14" s="29">
        <v>39280</v>
      </c>
      <c r="V14" s="29">
        <v>36671</v>
      </c>
      <c r="W14" s="29">
        <v>30966</v>
      </c>
      <c r="X14" s="29">
        <v>31489</v>
      </c>
      <c r="Y14" s="29">
        <v>31812</v>
      </c>
      <c r="Z14" s="29">
        <v>35735</v>
      </c>
    </row>
    <row r="15" spans="1:26" ht="12.75">
      <c r="A15" s="44" t="s">
        <v>119</v>
      </c>
      <c r="B15" s="44" t="s">
        <v>22</v>
      </c>
      <c r="C15" s="29">
        <v>16866</v>
      </c>
      <c r="D15" s="29">
        <v>12917</v>
      </c>
      <c r="E15" s="29">
        <v>14440</v>
      </c>
      <c r="F15" s="29">
        <v>14147</v>
      </c>
      <c r="G15" s="29">
        <v>14906</v>
      </c>
      <c r="H15" s="29">
        <v>19310</v>
      </c>
      <c r="I15" s="29">
        <v>21173</v>
      </c>
      <c r="J15" s="29">
        <v>20294</v>
      </c>
      <c r="K15" s="29">
        <v>14839</v>
      </c>
      <c r="L15" s="29">
        <v>13943</v>
      </c>
      <c r="M15" s="29">
        <v>13696</v>
      </c>
      <c r="N15" s="29">
        <v>15436</v>
      </c>
      <c r="O15" s="29">
        <v>16448</v>
      </c>
      <c r="P15" s="29">
        <v>13470</v>
      </c>
      <c r="Q15" s="29">
        <v>16011</v>
      </c>
      <c r="R15" s="29">
        <v>13544</v>
      </c>
      <c r="S15" s="29">
        <v>14304</v>
      </c>
      <c r="T15" s="29">
        <v>19363</v>
      </c>
      <c r="U15" s="29">
        <v>20836</v>
      </c>
      <c r="V15" s="29">
        <v>19406</v>
      </c>
      <c r="W15" s="29">
        <v>11416</v>
      </c>
      <c r="X15" s="29">
        <v>13714</v>
      </c>
      <c r="Y15" s="29">
        <v>14904</v>
      </c>
      <c r="Z15" s="29">
        <v>18985</v>
      </c>
    </row>
    <row r="16" spans="1:26" ht="12.75">
      <c r="A16" s="44" t="s">
        <v>120</v>
      </c>
      <c r="B16" s="44" t="s">
        <v>24</v>
      </c>
      <c r="C16" s="29">
        <v>1997</v>
      </c>
      <c r="D16" s="29">
        <v>995</v>
      </c>
      <c r="E16" s="29">
        <v>936</v>
      </c>
      <c r="F16" s="29">
        <v>891</v>
      </c>
      <c r="G16" s="29">
        <v>936</v>
      </c>
      <c r="H16" s="29">
        <v>1308</v>
      </c>
      <c r="I16" s="29">
        <v>1728</v>
      </c>
      <c r="J16" s="29">
        <v>875</v>
      </c>
      <c r="K16" s="29">
        <v>1106</v>
      </c>
      <c r="L16" s="29">
        <v>881</v>
      </c>
      <c r="M16" s="29">
        <v>801</v>
      </c>
      <c r="N16" s="29">
        <v>1321</v>
      </c>
      <c r="O16" s="29">
        <v>1814</v>
      </c>
      <c r="P16" s="29">
        <v>900</v>
      </c>
      <c r="Q16" s="29">
        <v>1422</v>
      </c>
      <c r="R16" s="29">
        <v>684</v>
      </c>
      <c r="S16" s="29">
        <v>1293</v>
      </c>
      <c r="T16" s="29">
        <v>1283</v>
      </c>
      <c r="U16" s="29">
        <v>1754</v>
      </c>
      <c r="V16" s="29">
        <v>1366</v>
      </c>
      <c r="W16" s="29">
        <v>772</v>
      </c>
      <c r="X16" s="29">
        <v>976</v>
      </c>
      <c r="Y16" s="29">
        <v>884</v>
      </c>
      <c r="Z16" s="29">
        <v>1365</v>
      </c>
    </row>
    <row r="17" spans="1:26" ht="12.75">
      <c r="A17" s="44" t="s">
        <v>121</v>
      </c>
      <c r="B17" s="44" t="s">
        <v>25</v>
      </c>
      <c r="C17" s="29">
        <v>10670</v>
      </c>
      <c r="D17" s="29">
        <v>6807</v>
      </c>
      <c r="E17" s="29">
        <v>8783</v>
      </c>
      <c r="F17" s="29">
        <v>8224</v>
      </c>
      <c r="G17" s="29">
        <v>8734</v>
      </c>
      <c r="H17" s="29">
        <v>9734</v>
      </c>
      <c r="I17" s="29">
        <v>10575</v>
      </c>
      <c r="J17" s="29">
        <v>10191</v>
      </c>
      <c r="K17" s="29">
        <v>7883</v>
      </c>
      <c r="L17" s="29">
        <v>7736</v>
      </c>
      <c r="M17" s="29">
        <v>8046</v>
      </c>
      <c r="N17" s="29">
        <v>10774</v>
      </c>
      <c r="O17" s="29">
        <v>9670</v>
      </c>
      <c r="P17" s="29">
        <v>6166</v>
      </c>
      <c r="Q17" s="29">
        <v>8342</v>
      </c>
      <c r="R17" s="29">
        <v>7783</v>
      </c>
      <c r="S17" s="29">
        <v>8427</v>
      </c>
      <c r="T17" s="29">
        <v>10210</v>
      </c>
      <c r="U17" s="29">
        <v>10898</v>
      </c>
      <c r="V17" s="29">
        <v>10596</v>
      </c>
      <c r="W17" s="29">
        <v>7985</v>
      </c>
      <c r="X17" s="29">
        <v>7470</v>
      </c>
      <c r="Y17" s="29">
        <v>7755</v>
      </c>
      <c r="Z17" s="29">
        <v>12477</v>
      </c>
    </row>
    <row r="18" spans="1:26" ht="12.75">
      <c r="A18" s="44" t="s">
        <v>122</v>
      </c>
      <c r="B18" s="44" t="s">
        <v>86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490</v>
      </c>
      <c r="I18" s="29">
        <v>1160</v>
      </c>
      <c r="J18" s="29">
        <v>878</v>
      </c>
      <c r="K18" s="29">
        <v>439</v>
      </c>
      <c r="L18" s="29">
        <v>425</v>
      </c>
      <c r="M18" s="29">
        <v>350</v>
      </c>
      <c r="N18" s="29">
        <v>841</v>
      </c>
      <c r="O18" s="29">
        <v>947</v>
      </c>
      <c r="P18" s="29">
        <v>360</v>
      </c>
      <c r="Q18" s="29">
        <v>717</v>
      </c>
      <c r="R18" s="29">
        <v>248</v>
      </c>
      <c r="S18" s="29">
        <v>485</v>
      </c>
      <c r="T18" s="29">
        <v>553</v>
      </c>
      <c r="U18" s="29">
        <v>634</v>
      </c>
      <c r="V18" s="29">
        <v>688</v>
      </c>
      <c r="W18" s="29">
        <v>336</v>
      </c>
      <c r="X18" s="29">
        <v>442</v>
      </c>
      <c r="Y18" s="29">
        <v>433</v>
      </c>
      <c r="Z18" s="29">
        <v>947</v>
      </c>
    </row>
    <row r="19" spans="1:26" ht="12.75">
      <c r="A19" s="44" t="s">
        <v>123</v>
      </c>
      <c r="B19" s="44" t="s">
        <v>4</v>
      </c>
      <c r="C19" s="29">
        <v>6436</v>
      </c>
      <c r="D19" s="29">
        <v>5317</v>
      </c>
      <c r="E19" s="29">
        <v>4350</v>
      </c>
      <c r="F19" s="29">
        <v>3506</v>
      </c>
      <c r="G19" s="29">
        <v>3345</v>
      </c>
      <c r="H19" s="29">
        <v>5200</v>
      </c>
      <c r="I19" s="29">
        <v>6300</v>
      </c>
      <c r="J19" s="29">
        <v>8104</v>
      </c>
      <c r="K19" s="29">
        <v>5116</v>
      </c>
      <c r="L19" s="29">
        <v>4736</v>
      </c>
      <c r="M19" s="29">
        <v>4722</v>
      </c>
      <c r="N19" s="29">
        <v>5462</v>
      </c>
      <c r="O19" s="29">
        <v>5644</v>
      </c>
      <c r="P19" s="29">
        <v>4746</v>
      </c>
      <c r="Q19" s="29">
        <v>4746</v>
      </c>
      <c r="R19" s="29">
        <v>3535</v>
      </c>
      <c r="S19" s="29">
        <v>4294</v>
      </c>
      <c r="T19" s="29">
        <v>5350</v>
      </c>
      <c r="U19" s="29">
        <v>6570</v>
      </c>
      <c r="V19" s="29">
        <v>6976</v>
      </c>
      <c r="W19" s="29">
        <v>4575</v>
      </c>
      <c r="X19" s="29">
        <v>5516</v>
      </c>
      <c r="Y19" s="29">
        <v>5197</v>
      </c>
      <c r="Z19" s="29">
        <v>5479</v>
      </c>
    </row>
    <row r="20" spans="1:26" ht="12.75">
      <c r="A20" s="44" t="s">
        <v>124</v>
      </c>
      <c r="B20" s="44" t="s">
        <v>26</v>
      </c>
      <c r="C20" s="29">
        <v>20271</v>
      </c>
      <c r="D20" s="29">
        <v>15590</v>
      </c>
      <c r="E20" s="29">
        <v>15902</v>
      </c>
      <c r="F20" s="29">
        <v>13934</v>
      </c>
      <c r="G20" s="29">
        <v>13992</v>
      </c>
      <c r="H20" s="29">
        <v>18999</v>
      </c>
      <c r="I20" s="29">
        <v>19010</v>
      </c>
      <c r="J20" s="29">
        <v>18375</v>
      </c>
      <c r="K20" s="29">
        <v>16832</v>
      </c>
      <c r="L20" s="29">
        <v>18710</v>
      </c>
      <c r="M20" s="29">
        <v>17672</v>
      </c>
      <c r="N20" s="29">
        <v>17813</v>
      </c>
      <c r="O20" s="29">
        <v>23519</v>
      </c>
      <c r="P20" s="29">
        <v>19096</v>
      </c>
      <c r="Q20" s="29">
        <v>17361</v>
      </c>
      <c r="R20" s="29">
        <v>17231</v>
      </c>
      <c r="S20" s="29">
        <v>18674</v>
      </c>
      <c r="T20" s="29">
        <v>23348</v>
      </c>
      <c r="U20" s="29">
        <v>24037</v>
      </c>
      <c r="V20" s="29">
        <v>22651</v>
      </c>
      <c r="W20" s="29">
        <v>19993</v>
      </c>
      <c r="X20" s="29">
        <v>20313</v>
      </c>
      <c r="Y20" s="29">
        <v>17929</v>
      </c>
      <c r="Z20" s="29">
        <v>19620</v>
      </c>
    </row>
    <row r="21" spans="1:26" ht="12.75">
      <c r="A21" s="44" t="s">
        <v>139</v>
      </c>
      <c r="B21" s="44" t="s">
        <v>111</v>
      </c>
      <c r="C21" s="29">
        <v>0</v>
      </c>
      <c r="D21" s="29">
        <v>845</v>
      </c>
      <c r="E21" s="29">
        <v>936</v>
      </c>
      <c r="F21" s="29">
        <v>777</v>
      </c>
      <c r="G21" s="29">
        <v>612</v>
      </c>
      <c r="H21" s="29">
        <v>532</v>
      </c>
      <c r="I21" s="29">
        <v>580</v>
      </c>
      <c r="J21" s="29">
        <v>611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</row>
    <row r="22" spans="1:26" ht="12.75">
      <c r="A22" s="44" t="s">
        <v>125</v>
      </c>
      <c r="B22" s="44" t="s">
        <v>28</v>
      </c>
      <c r="C22" s="29">
        <v>10127</v>
      </c>
      <c r="D22" s="29">
        <v>6373</v>
      </c>
      <c r="E22" s="29">
        <v>6501</v>
      </c>
      <c r="F22" s="29">
        <v>7397</v>
      </c>
      <c r="G22" s="29">
        <v>5863</v>
      </c>
      <c r="H22" s="29">
        <v>7297</v>
      </c>
      <c r="I22" s="29">
        <v>9483</v>
      </c>
      <c r="J22" s="29">
        <v>7165</v>
      </c>
      <c r="K22" s="29">
        <v>5611</v>
      </c>
      <c r="L22" s="29">
        <v>6252</v>
      </c>
      <c r="M22" s="29">
        <v>6951</v>
      </c>
      <c r="N22" s="29">
        <v>9820</v>
      </c>
      <c r="O22" s="29">
        <v>9780</v>
      </c>
      <c r="P22" s="29">
        <v>5788</v>
      </c>
      <c r="Q22" s="29">
        <v>6775</v>
      </c>
      <c r="R22" s="29">
        <v>6260</v>
      </c>
      <c r="S22" s="29">
        <v>5802</v>
      </c>
      <c r="T22" s="29">
        <v>8752</v>
      </c>
      <c r="U22" s="29">
        <v>9032</v>
      </c>
      <c r="V22" s="29">
        <v>7808</v>
      </c>
      <c r="W22" s="29">
        <v>6422</v>
      </c>
      <c r="X22" s="29">
        <v>6818</v>
      </c>
      <c r="Y22" s="29">
        <v>7085</v>
      </c>
      <c r="Z22" s="29">
        <v>9745</v>
      </c>
    </row>
    <row r="23" spans="1:26" ht="12.75">
      <c r="A23" s="44" t="s">
        <v>140</v>
      </c>
      <c r="B23" s="44" t="s">
        <v>30</v>
      </c>
      <c r="C23" s="29">
        <v>2107</v>
      </c>
      <c r="D23" s="29">
        <v>2321</v>
      </c>
      <c r="E23" s="29">
        <v>1038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</row>
    <row r="24" spans="1:26" ht="12.75">
      <c r="A24" s="44" t="s">
        <v>126</v>
      </c>
      <c r="B24" s="44" t="s">
        <v>29</v>
      </c>
      <c r="C24" s="29">
        <v>5603</v>
      </c>
      <c r="D24" s="29">
        <v>5431</v>
      </c>
      <c r="E24" s="29">
        <v>4467</v>
      </c>
      <c r="F24" s="29">
        <v>7108</v>
      </c>
      <c r="G24" s="29">
        <v>6433</v>
      </c>
      <c r="H24" s="29">
        <v>6857</v>
      </c>
      <c r="I24" s="29">
        <v>6646</v>
      </c>
      <c r="J24" s="29">
        <v>5725</v>
      </c>
      <c r="K24" s="29">
        <v>5711</v>
      </c>
      <c r="L24" s="29">
        <v>6589</v>
      </c>
      <c r="M24" s="29">
        <v>6663</v>
      </c>
      <c r="N24" s="29">
        <v>6500</v>
      </c>
      <c r="O24" s="29">
        <v>6464</v>
      </c>
      <c r="P24" s="29">
        <v>6150</v>
      </c>
      <c r="Q24" s="29">
        <v>5756</v>
      </c>
      <c r="R24" s="29">
        <v>4756</v>
      </c>
      <c r="S24" s="29">
        <v>6703</v>
      </c>
      <c r="T24" s="29">
        <v>7941</v>
      </c>
      <c r="U24" s="29">
        <v>8545</v>
      </c>
      <c r="V24" s="29">
        <v>10297</v>
      </c>
      <c r="W24" s="29">
        <v>8978</v>
      </c>
      <c r="X24" s="29">
        <v>10060</v>
      </c>
      <c r="Y24" s="29">
        <v>9849</v>
      </c>
      <c r="Z24" s="29">
        <v>11193</v>
      </c>
    </row>
    <row r="25" spans="1:26" ht="12.75">
      <c r="A25" s="44" t="s">
        <v>127</v>
      </c>
      <c r="B25" s="44" t="s">
        <v>27</v>
      </c>
      <c r="C25" s="29">
        <v>8499</v>
      </c>
      <c r="D25" s="29">
        <v>6893</v>
      </c>
      <c r="E25" s="29">
        <v>6945</v>
      </c>
      <c r="F25" s="29">
        <v>6734</v>
      </c>
      <c r="G25" s="29">
        <v>7100</v>
      </c>
      <c r="H25" s="29">
        <v>8074</v>
      </c>
      <c r="I25" s="29">
        <v>8764</v>
      </c>
      <c r="J25" s="29">
        <v>8491</v>
      </c>
      <c r="K25" s="29">
        <v>7336</v>
      </c>
      <c r="L25" s="29">
        <v>7654</v>
      </c>
      <c r="M25" s="29">
        <v>7561</v>
      </c>
      <c r="N25" s="29">
        <v>7741</v>
      </c>
      <c r="O25" s="29">
        <v>7957</v>
      </c>
      <c r="P25" s="29">
        <v>6786</v>
      </c>
      <c r="Q25" s="29">
        <v>7016</v>
      </c>
      <c r="R25" s="29">
        <v>6140</v>
      </c>
      <c r="S25" s="29">
        <v>6338</v>
      </c>
      <c r="T25" s="29">
        <v>6307</v>
      </c>
      <c r="U25" s="29">
        <v>7528</v>
      </c>
      <c r="V25" s="29">
        <v>6502</v>
      </c>
      <c r="W25" s="29">
        <v>5721</v>
      </c>
      <c r="X25" s="29">
        <v>6462</v>
      </c>
      <c r="Y25" s="29">
        <v>5175</v>
      </c>
      <c r="Z25" s="29">
        <v>6954</v>
      </c>
    </row>
    <row r="26" spans="1:26" ht="12.75">
      <c r="A26" s="44" t="s">
        <v>128</v>
      </c>
      <c r="B26" s="44" t="s">
        <v>16</v>
      </c>
      <c r="C26" s="29">
        <v>6389</v>
      </c>
      <c r="D26" s="29">
        <v>4782</v>
      </c>
      <c r="E26" s="29">
        <v>5606</v>
      </c>
      <c r="F26" s="29">
        <v>4171</v>
      </c>
      <c r="G26" s="29">
        <v>3745</v>
      </c>
      <c r="H26" s="29">
        <v>6319</v>
      </c>
      <c r="I26" s="29">
        <v>6268</v>
      </c>
      <c r="J26" s="29">
        <v>5791</v>
      </c>
      <c r="K26" s="29">
        <v>4932</v>
      </c>
      <c r="L26" s="29">
        <v>5458</v>
      </c>
      <c r="M26" s="29">
        <v>7263</v>
      </c>
      <c r="N26" s="29">
        <v>6937</v>
      </c>
      <c r="O26" s="29">
        <v>6341</v>
      </c>
      <c r="P26" s="29">
        <v>4791</v>
      </c>
      <c r="Q26" s="29">
        <v>5053</v>
      </c>
      <c r="R26" s="29">
        <v>3651</v>
      </c>
      <c r="S26" s="29">
        <v>4045</v>
      </c>
      <c r="T26" s="29">
        <v>5624</v>
      </c>
      <c r="U26" s="29">
        <v>6482</v>
      </c>
      <c r="V26" s="29">
        <v>6791</v>
      </c>
      <c r="W26" s="29">
        <v>5876</v>
      </c>
      <c r="X26" s="29">
        <v>4611</v>
      </c>
      <c r="Y26" s="29">
        <v>5178</v>
      </c>
      <c r="Z26" s="29">
        <v>6403</v>
      </c>
    </row>
    <row r="27" spans="1:26" ht="12.75">
      <c r="A27" s="44" t="s">
        <v>129</v>
      </c>
      <c r="B27" s="44" t="s">
        <v>31</v>
      </c>
      <c r="C27" s="29">
        <v>8226</v>
      </c>
      <c r="D27" s="29">
        <v>5265</v>
      </c>
      <c r="E27" s="29">
        <v>6258</v>
      </c>
      <c r="F27" s="29">
        <v>6566</v>
      </c>
      <c r="G27" s="29">
        <v>8256</v>
      </c>
      <c r="H27" s="29">
        <v>9806</v>
      </c>
      <c r="I27" s="29">
        <v>11860</v>
      </c>
      <c r="J27" s="29">
        <v>10581</v>
      </c>
      <c r="K27" s="29">
        <v>8348</v>
      </c>
      <c r="L27" s="29">
        <v>8848</v>
      </c>
      <c r="M27" s="29">
        <v>9578</v>
      </c>
      <c r="N27" s="29">
        <v>10763</v>
      </c>
      <c r="O27" s="29">
        <v>10783</v>
      </c>
      <c r="P27" s="29">
        <v>8321</v>
      </c>
      <c r="Q27" s="29">
        <v>9529</v>
      </c>
      <c r="R27" s="29">
        <v>8129</v>
      </c>
      <c r="S27" s="29">
        <v>9077</v>
      </c>
      <c r="T27" s="29">
        <v>11897</v>
      </c>
      <c r="U27" s="29">
        <v>13021</v>
      </c>
      <c r="V27" s="29">
        <v>13041</v>
      </c>
      <c r="W27" s="29">
        <v>10613</v>
      </c>
      <c r="X27" s="29">
        <v>10720</v>
      </c>
      <c r="Y27" s="29">
        <v>10323</v>
      </c>
      <c r="Z27" s="29">
        <v>12380</v>
      </c>
    </row>
    <row r="28" spans="1:26" ht="12.75">
      <c r="A28" s="44" t="s">
        <v>130</v>
      </c>
      <c r="B28" s="44" t="s">
        <v>87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5109</v>
      </c>
      <c r="T28" s="29">
        <v>6217</v>
      </c>
      <c r="U28" s="29">
        <v>7599</v>
      </c>
      <c r="V28" s="29">
        <v>13235</v>
      </c>
      <c r="W28" s="29">
        <v>9597</v>
      </c>
      <c r="X28" s="29">
        <v>10202</v>
      </c>
      <c r="Y28" s="29">
        <v>11423</v>
      </c>
      <c r="Z28" s="29">
        <v>13035</v>
      </c>
    </row>
    <row r="29" spans="1:26" ht="12.75">
      <c r="A29" s="44" t="s">
        <v>141</v>
      </c>
      <c r="B29" s="44" t="s">
        <v>47</v>
      </c>
      <c r="C29" s="29">
        <v>155</v>
      </c>
      <c r="D29" s="29">
        <v>0</v>
      </c>
      <c r="E29" s="29">
        <v>0</v>
      </c>
      <c r="F29" s="29">
        <v>157</v>
      </c>
      <c r="G29" s="29">
        <v>126</v>
      </c>
      <c r="H29" s="29">
        <v>0</v>
      </c>
      <c r="I29" s="29">
        <v>0</v>
      </c>
      <c r="J29" s="29">
        <v>40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</row>
    <row r="30" spans="1:26" ht="12.75">
      <c r="A30" s="44" t="s">
        <v>131</v>
      </c>
      <c r="B30" s="44" t="s">
        <v>14</v>
      </c>
      <c r="C30" s="29">
        <v>12200</v>
      </c>
      <c r="D30" s="29">
        <v>6899</v>
      </c>
      <c r="E30" s="29">
        <v>11711</v>
      </c>
      <c r="F30" s="29">
        <v>13534</v>
      </c>
      <c r="G30" s="29">
        <v>13723</v>
      </c>
      <c r="H30" s="29">
        <v>20531</v>
      </c>
      <c r="I30" s="29">
        <v>26867</v>
      </c>
      <c r="J30" s="29">
        <v>22630</v>
      </c>
      <c r="K30" s="29">
        <v>22389</v>
      </c>
      <c r="L30" s="29">
        <v>26583</v>
      </c>
      <c r="M30" s="29">
        <v>29223</v>
      </c>
      <c r="N30" s="29">
        <v>31693</v>
      </c>
      <c r="O30" s="29">
        <v>31082</v>
      </c>
      <c r="P30" s="29">
        <v>19437</v>
      </c>
      <c r="Q30" s="29">
        <v>25214</v>
      </c>
      <c r="R30" s="29">
        <v>16283</v>
      </c>
      <c r="S30" s="29">
        <v>21403</v>
      </c>
      <c r="T30" s="29">
        <v>32173</v>
      </c>
      <c r="U30" s="29">
        <v>36725</v>
      </c>
      <c r="V30" s="29">
        <v>39590</v>
      </c>
      <c r="W30" s="29">
        <v>28834</v>
      </c>
      <c r="X30" s="29">
        <v>37236</v>
      </c>
      <c r="Y30" s="29">
        <v>30366</v>
      </c>
      <c r="Z30" s="29">
        <v>46285</v>
      </c>
    </row>
    <row r="31" spans="1:26" ht="12.75">
      <c r="A31" s="44" t="s">
        <v>52</v>
      </c>
      <c r="B31" s="44" t="s">
        <v>52</v>
      </c>
      <c r="C31" s="29">
        <v>17848</v>
      </c>
      <c r="D31" s="29">
        <v>12179</v>
      </c>
      <c r="E31" s="29">
        <v>12877</v>
      </c>
      <c r="F31" s="29">
        <v>13378</v>
      </c>
      <c r="G31" s="29">
        <v>13778</v>
      </c>
      <c r="H31" s="29">
        <v>16277</v>
      </c>
      <c r="I31" s="29">
        <v>18170</v>
      </c>
      <c r="J31" s="29">
        <v>17581</v>
      </c>
      <c r="K31" s="29">
        <v>17026</v>
      </c>
      <c r="L31" s="29">
        <v>17451</v>
      </c>
      <c r="M31" s="29">
        <v>16346</v>
      </c>
      <c r="N31" s="29">
        <v>20703</v>
      </c>
      <c r="O31" s="29">
        <v>23187</v>
      </c>
      <c r="P31" s="29">
        <v>19646</v>
      </c>
      <c r="Q31" s="29">
        <v>21658</v>
      </c>
      <c r="R31" s="29">
        <v>18810</v>
      </c>
      <c r="S31" s="29">
        <v>17187</v>
      </c>
      <c r="T31" s="29">
        <v>18266</v>
      </c>
      <c r="U31" s="29">
        <v>19468</v>
      </c>
      <c r="V31" s="29">
        <v>19863</v>
      </c>
      <c r="W31" s="29">
        <v>17449</v>
      </c>
      <c r="X31" s="29">
        <v>18093</v>
      </c>
      <c r="Y31" s="29">
        <v>16015</v>
      </c>
      <c r="Z31" s="29">
        <v>16965</v>
      </c>
    </row>
    <row r="32" spans="1:26" ht="12.75">
      <c r="A32" s="44" t="s">
        <v>132</v>
      </c>
      <c r="B32" s="44" t="s">
        <v>32</v>
      </c>
      <c r="C32" s="29">
        <v>1259</v>
      </c>
      <c r="D32" s="29">
        <v>748</v>
      </c>
      <c r="E32" s="29">
        <v>697</v>
      </c>
      <c r="F32" s="29">
        <v>718</v>
      </c>
      <c r="G32" s="29">
        <v>574</v>
      </c>
      <c r="H32" s="29">
        <v>919</v>
      </c>
      <c r="I32" s="29">
        <v>1266</v>
      </c>
      <c r="J32" s="29">
        <v>1587</v>
      </c>
      <c r="K32" s="29">
        <v>1112</v>
      </c>
      <c r="L32" s="29">
        <v>1197</v>
      </c>
      <c r="M32" s="29">
        <v>1055</v>
      </c>
      <c r="N32" s="29">
        <v>1461</v>
      </c>
      <c r="O32" s="29">
        <v>1418</v>
      </c>
      <c r="P32" s="29">
        <v>1081</v>
      </c>
      <c r="Q32" s="29">
        <v>1114</v>
      </c>
      <c r="R32" s="29">
        <v>918</v>
      </c>
      <c r="S32" s="29">
        <v>1018</v>
      </c>
      <c r="T32" s="29">
        <v>1187</v>
      </c>
      <c r="U32" s="29">
        <v>1495</v>
      </c>
      <c r="V32" s="29">
        <v>1720</v>
      </c>
      <c r="W32" s="29">
        <v>1055</v>
      </c>
      <c r="X32" s="29">
        <v>1276</v>
      </c>
      <c r="Y32" s="29">
        <v>1123</v>
      </c>
      <c r="Z32" s="29">
        <v>1614</v>
      </c>
    </row>
    <row r="33" spans="1:26" ht="12.75">
      <c r="A33" s="44" t="s">
        <v>133</v>
      </c>
      <c r="B33" s="44" t="s">
        <v>151</v>
      </c>
      <c r="C33" s="29">
        <v>7771</v>
      </c>
      <c r="D33" s="29">
        <v>7313</v>
      </c>
      <c r="E33" s="29">
        <v>7650</v>
      </c>
      <c r="F33" s="29">
        <v>7799</v>
      </c>
      <c r="G33" s="29">
        <v>9334</v>
      </c>
      <c r="H33" s="29">
        <v>11984</v>
      </c>
      <c r="I33" s="29">
        <v>13992</v>
      </c>
      <c r="J33" s="29">
        <v>11329</v>
      </c>
      <c r="K33" s="29">
        <v>11731</v>
      </c>
      <c r="L33" s="29">
        <v>13275</v>
      </c>
      <c r="M33" s="29">
        <v>12656</v>
      </c>
      <c r="N33" s="29">
        <v>14844</v>
      </c>
      <c r="O33" s="29">
        <v>13979</v>
      </c>
      <c r="P33" s="29">
        <v>11535</v>
      </c>
      <c r="Q33" s="29">
        <v>12536</v>
      </c>
      <c r="R33" s="29">
        <v>10181</v>
      </c>
      <c r="S33" s="29">
        <v>11140</v>
      </c>
      <c r="T33" s="29">
        <v>11945</v>
      </c>
      <c r="U33" s="29">
        <v>14422</v>
      </c>
      <c r="V33" s="29">
        <v>13626</v>
      </c>
      <c r="W33" s="29">
        <v>13295</v>
      </c>
      <c r="X33" s="29">
        <v>14893</v>
      </c>
      <c r="Y33" s="29">
        <v>12653</v>
      </c>
      <c r="Z33" s="29">
        <v>12666</v>
      </c>
    </row>
    <row r="34" spans="1:26" ht="12.75">
      <c r="A34" s="44" t="s">
        <v>142</v>
      </c>
      <c r="B34" s="44" t="s">
        <v>33</v>
      </c>
      <c r="C34" s="29">
        <v>1051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</row>
    <row r="35" spans="1:26" ht="12.75">
      <c r="A35" s="44" t="s">
        <v>134</v>
      </c>
      <c r="B35" s="44" t="s">
        <v>144</v>
      </c>
      <c r="C35" s="29">
        <v>2128</v>
      </c>
      <c r="D35" s="29">
        <v>2849</v>
      </c>
      <c r="E35" s="29">
        <v>3353</v>
      </c>
      <c r="F35" s="29">
        <v>3096</v>
      </c>
      <c r="G35" s="29">
        <v>2465</v>
      </c>
      <c r="H35" s="29">
        <v>2788</v>
      </c>
      <c r="I35" s="29">
        <v>3745</v>
      </c>
      <c r="J35" s="29">
        <v>3087</v>
      </c>
      <c r="K35" s="29">
        <v>2806</v>
      </c>
      <c r="L35" s="29">
        <v>3871</v>
      </c>
      <c r="M35" s="29">
        <v>3556</v>
      </c>
      <c r="N35" s="29">
        <v>4300</v>
      </c>
      <c r="O35" s="29">
        <v>4849</v>
      </c>
      <c r="P35" s="29">
        <v>4193</v>
      </c>
      <c r="Q35" s="29">
        <v>4991</v>
      </c>
      <c r="R35" s="29">
        <v>4494</v>
      </c>
      <c r="S35" s="29">
        <v>4336</v>
      </c>
      <c r="T35" s="29">
        <v>5647</v>
      </c>
      <c r="U35" s="29">
        <v>6775</v>
      </c>
      <c r="V35" s="29">
        <v>5249</v>
      </c>
      <c r="W35" s="29">
        <v>3881</v>
      </c>
      <c r="X35" s="29">
        <v>5011</v>
      </c>
      <c r="Y35" s="29">
        <v>4337</v>
      </c>
      <c r="Z35" s="29">
        <v>4202</v>
      </c>
    </row>
    <row r="36" spans="1:26" ht="12.75">
      <c r="A36" s="121" t="s">
        <v>98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3"/>
    </row>
    <row r="37" spans="1:26" ht="12.75">
      <c r="A37" s="44" t="s">
        <v>135</v>
      </c>
      <c r="B37" s="44" t="s">
        <v>48</v>
      </c>
      <c r="C37" s="29">
        <v>15078</v>
      </c>
      <c r="D37" s="29">
        <v>14476</v>
      </c>
      <c r="E37" s="29">
        <v>15582</v>
      </c>
      <c r="F37" s="29">
        <v>14103</v>
      </c>
      <c r="G37" s="29">
        <v>16262</v>
      </c>
      <c r="H37" s="29">
        <v>15781</v>
      </c>
      <c r="I37" s="29">
        <v>15821</v>
      </c>
      <c r="J37" s="29">
        <v>16508</v>
      </c>
      <c r="K37" s="29">
        <v>15797</v>
      </c>
      <c r="L37" s="29">
        <v>16079</v>
      </c>
      <c r="M37" s="29">
        <v>16557</v>
      </c>
      <c r="N37" s="29">
        <v>17654</v>
      </c>
      <c r="O37" s="29">
        <v>15552</v>
      </c>
      <c r="P37" s="29">
        <v>14923</v>
      </c>
      <c r="Q37" s="29">
        <v>12179</v>
      </c>
      <c r="R37" s="29">
        <v>12440</v>
      </c>
      <c r="S37" s="29">
        <v>11769</v>
      </c>
      <c r="T37" s="29">
        <v>11259</v>
      </c>
      <c r="U37" s="29">
        <v>13569</v>
      </c>
      <c r="V37" s="29">
        <v>14003</v>
      </c>
      <c r="W37" s="29">
        <v>12491</v>
      </c>
      <c r="X37" s="29">
        <v>13466</v>
      </c>
      <c r="Y37" s="29">
        <v>12358</v>
      </c>
      <c r="Z37" s="29">
        <v>13557</v>
      </c>
    </row>
    <row r="38" spans="1:26" ht="12.75">
      <c r="A38" s="44" t="s">
        <v>115</v>
      </c>
      <c r="B38" s="44" t="s">
        <v>19</v>
      </c>
      <c r="C38" s="29">
        <v>43633</v>
      </c>
      <c r="D38" s="29">
        <v>43810</v>
      </c>
      <c r="E38" s="29">
        <v>53845</v>
      </c>
      <c r="F38" s="29">
        <v>48321</v>
      </c>
      <c r="G38" s="29">
        <v>54638</v>
      </c>
      <c r="H38" s="29">
        <v>55311</v>
      </c>
      <c r="I38" s="29">
        <v>56083</v>
      </c>
      <c r="J38" s="29">
        <v>55860</v>
      </c>
      <c r="K38" s="29">
        <v>59447</v>
      </c>
      <c r="L38" s="29">
        <v>66797</v>
      </c>
      <c r="M38" s="29">
        <v>69393</v>
      </c>
      <c r="N38" s="29">
        <v>70810</v>
      </c>
      <c r="O38" s="29">
        <v>62852</v>
      </c>
      <c r="P38" s="29">
        <v>64013</v>
      </c>
      <c r="Q38" s="29">
        <v>63402</v>
      </c>
      <c r="R38" s="29">
        <v>65265</v>
      </c>
      <c r="S38" s="29">
        <v>67603</v>
      </c>
      <c r="T38" s="29">
        <v>70934</v>
      </c>
      <c r="U38" s="29">
        <v>77553</v>
      </c>
      <c r="V38" s="29">
        <v>71380</v>
      </c>
      <c r="W38" s="29">
        <v>69428</v>
      </c>
      <c r="X38" s="29">
        <v>71244</v>
      </c>
      <c r="Y38" s="29">
        <v>64873</v>
      </c>
      <c r="Z38" s="29">
        <v>66306</v>
      </c>
    </row>
    <row r="39" spans="1:26" ht="12.75">
      <c r="A39" s="44" t="s">
        <v>117</v>
      </c>
      <c r="B39" s="44" t="s">
        <v>21</v>
      </c>
      <c r="C39" s="29">
        <v>290022</v>
      </c>
      <c r="D39" s="29">
        <v>270435</v>
      </c>
      <c r="E39" s="29">
        <v>299795</v>
      </c>
      <c r="F39" s="29">
        <v>260325</v>
      </c>
      <c r="G39" s="29">
        <v>286086</v>
      </c>
      <c r="H39" s="29">
        <v>276810</v>
      </c>
      <c r="I39" s="29">
        <v>293398</v>
      </c>
      <c r="J39" s="29">
        <v>307752</v>
      </c>
      <c r="K39" s="29">
        <v>286541</v>
      </c>
      <c r="L39" s="29">
        <v>305951</v>
      </c>
      <c r="M39" s="29">
        <v>301620</v>
      </c>
      <c r="N39" s="29">
        <v>293511</v>
      </c>
      <c r="O39" s="29">
        <v>267040</v>
      </c>
      <c r="P39" s="29">
        <v>278749</v>
      </c>
      <c r="Q39" s="29">
        <v>283455</v>
      </c>
      <c r="R39" s="29">
        <v>283565</v>
      </c>
      <c r="S39" s="29">
        <v>292674</v>
      </c>
      <c r="T39" s="29">
        <v>296425</v>
      </c>
      <c r="U39" s="29">
        <v>314820</v>
      </c>
      <c r="V39" s="29">
        <v>308541</v>
      </c>
      <c r="W39" s="29">
        <v>299223</v>
      </c>
      <c r="X39" s="29">
        <v>324948</v>
      </c>
      <c r="Y39" s="29">
        <v>297975</v>
      </c>
      <c r="Z39" s="29">
        <v>312797</v>
      </c>
    </row>
    <row r="40" spans="1:26" ht="12.75">
      <c r="A40" s="44" t="s">
        <v>136</v>
      </c>
      <c r="B40" s="44" t="s">
        <v>51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207</v>
      </c>
      <c r="M40" s="29">
        <v>2803</v>
      </c>
      <c r="N40" s="29">
        <v>7543</v>
      </c>
      <c r="O40" s="29">
        <v>10527</v>
      </c>
      <c r="P40" s="29">
        <v>8995</v>
      </c>
      <c r="Q40" s="29">
        <v>10809</v>
      </c>
      <c r="R40" s="29">
        <v>10626</v>
      </c>
      <c r="S40" s="29">
        <v>10481</v>
      </c>
      <c r="T40" s="29">
        <v>11836</v>
      </c>
      <c r="U40" s="29">
        <v>14941</v>
      </c>
      <c r="V40" s="29">
        <v>16384</v>
      </c>
      <c r="W40" s="29">
        <v>16526</v>
      </c>
      <c r="X40" s="29">
        <v>19044</v>
      </c>
      <c r="Y40" s="29">
        <v>19444</v>
      </c>
      <c r="Z40" s="29">
        <v>21670</v>
      </c>
    </row>
    <row r="41" spans="1:26" ht="12.75">
      <c r="A41" s="44" t="s">
        <v>141</v>
      </c>
      <c r="B41" s="44" t="s">
        <v>47</v>
      </c>
      <c r="C41" s="29">
        <v>85651</v>
      </c>
      <c r="D41" s="29">
        <v>76027</v>
      </c>
      <c r="E41" s="29">
        <v>84029</v>
      </c>
      <c r="F41" s="29">
        <v>77265</v>
      </c>
      <c r="G41" s="29">
        <v>78834</v>
      </c>
      <c r="H41" s="29">
        <v>72305</v>
      </c>
      <c r="I41" s="29">
        <v>87938</v>
      </c>
      <c r="J41" s="29">
        <v>82076</v>
      </c>
      <c r="K41" s="29">
        <v>71913</v>
      </c>
      <c r="L41" s="29">
        <v>76755</v>
      </c>
      <c r="M41" s="29">
        <v>82305</v>
      </c>
      <c r="N41" s="29">
        <v>87413</v>
      </c>
      <c r="O41" s="29">
        <v>80255</v>
      </c>
      <c r="P41" s="29">
        <v>71128</v>
      </c>
      <c r="Q41" s="29">
        <v>71139</v>
      </c>
      <c r="R41" s="29">
        <v>72990</v>
      </c>
      <c r="S41" s="29">
        <v>79913</v>
      </c>
      <c r="T41" s="29">
        <v>76916</v>
      </c>
      <c r="U41" s="29">
        <v>84454</v>
      </c>
      <c r="V41" s="29">
        <v>76655</v>
      </c>
      <c r="W41" s="29">
        <v>68781</v>
      </c>
      <c r="X41" s="29">
        <v>77925</v>
      </c>
      <c r="Y41" s="29">
        <v>74351</v>
      </c>
      <c r="Z41" s="29">
        <v>76782</v>
      </c>
    </row>
    <row r="42" spans="1:26" ht="12.75">
      <c r="A42" s="44" t="s">
        <v>131</v>
      </c>
      <c r="B42" s="44" t="s">
        <v>14</v>
      </c>
      <c r="C42" s="29">
        <v>181329</v>
      </c>
      <c r="D42" s="29">
        <v>135475</v>
      </c>
      <c r="E42" s="29">
        <v>145949</v>
      </c>
      <c r="F42" s="29">
        <v>147778</v>
      </c>
      <c r="G42" s="29">
        <v>158403</v>
      </c>
      <c r="H42" s="29">
        <v>164411</v>
      </c>
      <c r="I42" s="29">
        <v>167641</v>
      </c>
      <c r="J42" s="29">
        <v>164551</v>
      </c>
      <c r="K42" s="29">
        <v>130256</v>
      </c>
      <c r="L42" s="29">
        <v>146570</v>
      </c>
      <c r="M42" s="29">
        <v>155313</v>
      </c>
      <c r="N42" s="29">
        <v>159233</v>
      </c>
      <c r="O42" s="29">
        <v>172526</v>
      </c>
      <c r="P42" s="29">
        <v>136570</v>
      </c>
      <c r="Q42" s="29">
        <v>135915</v>
      </c>
      <c r="R42" s="29">
        <v>110895</v>
      </c>
      <c r="S42" s="29">
        <v>143752</v>
      </c>
      <c r="T42" s="29">
        <v>125453</v>
      </c>
      <c r="U42" s="29">
        <v>128354</v>
      </c>
      <c r="V42" s="29">
        <v>132323</v>
      </c>
      <c r="W42" s="29">
        <v>105481</v>
      </c>
      <c r="X42" s="29">
        <v>124699</v>
      </c>
      <c r="Y42" s="29">
        <v>123773</v>
      </c>
      <c r="Z42" s="29">
        <v>152070</v>
      </c>
    </row>
    <row r="43" spans="1:26" ht="12.75">
      <c r="A43" s="44" t="s">
        <v>52</v>
      </c>
      <c r="B43" s="44" t="s">
        <v>52</v>
      </c>
      <c r="C43" s="29">
        <v>118822</v>
      </c>
      <c r="D43" s="29">
        <v>102368</v>
      </c>
      <c r="E43" s="29">
        <v>118293</v>
      </c>
      <c r="F43" s="29">
        <v>113406</v>
      </c>
      <c r="G43" s="29">
        <v>122664</v>
      </c>
      <c r="H43" s="29">
        <v>133973</v>
      </c>
      <c r="I43" s="29">
        <v>147208</v>
      </c>
      <c r="J43" s="29">
        <v>145471</v>
      </c>
      <c r="K43" s="29">
        <v>141611</v>
      </c>
      <c r="L43" s="29">
        <v>148173</v>
      </c>
      <c r="M43" s="29">
        <v>155110</v>
      </c>
      <c r="N43" s="29">
        <v>155034</v>
      </c>
      <c r="O43" s="29">
        <v>148328</v>
      </c>
      <c r="P43" s="29">
        <v>141723</v>
      </c>
      <c r="Q43" s="29">
        <v>142462</v>
      </c>
      <c r="R43" s="29">
        <v>139783</v>
      </c>
      <c r="S43" s="29">
        <v>141355</v>
      </c>
      <c r="T43" s="29">
        <v>144955</v>
      </c>
      <c r="U43" s="29">
        <v>159014</v>
      </c>
      <c r="V43" s="29">
        <v>157499</v>
      </c>
      <c r="W43" s="29">
        <v>147567</v>
      </c>
      <c r="X43" s="29">
        <v>158936</v>
      </c>
      <c r="Y43" s="29">
        <v>144054</v>
      </c>
      <c r="Z43" s="29">
        <v>151475</v>
      </c>
    </row>
    <row r="44" spans="1:21" ht="12.75">
      <c r="A44" s="116" t="s">
        <v>91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61"/>
    </row>
    <row r="45" spans="22:25" ht="12.75">
      <c r="V45" s="41"/>
      <c r="W45" s="41"/>
      <c r="X45" s="41"/>
      <c r="Y45" s="41"/>
    </row>
  </sheetData>
  <mergeCells count="9">
    <mergeCell ref="A6:Z6"/>
    <mergeCell ref="A44:T44"/>
    <mergeCell ref="A1:P1"/>
    <mergeCell ref="A4:B4"/>
    <mergeCell ref="C4:N4"/>
    <mergeCell ref="A2:T2"/>
    <mergeCell ref="A3:T3"/>
    <mergeCell ref="O4:Z4"/>
    <mergeCell ref="A36:Z3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zoomScale="75" zoomScaleNormal="75" workbookViewId="0" topLeftCell="A1">
      <selection activeCell="I31" sqref="I31"/>
    </sheetView>
  </sheetViews>
  <sheetFormatPr defaultColWidth="11.421875" defaultRowHeight="12.75"/>
  <cols>
    <col min="1" max="1" width="33.7109375" style="0" bestFit="1" customWidth="1"/>
    <col min="2" max="2" width="4.57421875" style="0" bestFit="1" customWidth="1"/>
    <col min="3" max="3" width="4.421875" style="0" bestFit="1" customWidth="1"/>
    <col min="4" max="4" width="4.8515625" style="0" bestFit="1" customWidth="1"/>
    <col min="5" max="5" width="4.57421875" style="0" bestFit="1" customWidth="1"/>
    <col min="6" max="6" width="4.8515625" style="0" bestFit="1" customWidth="1"/>
    <col min="7" max="7" width="4.28125" style="0" bestFit="1" customWidth="1"/>
    <col min="8" max="8" width="4.140625" style="0" bestFit="1" customWidth="1"/>
    <col min="9" max="9" width="4.8515625" style="0" bestFit="1" customWidth="1"/>
    <col min="10" max="10" width="4.57421875" style="0" bestFit="1" customWidth="1"/>
    <col min="11" max="12" width="4.7109375" style="0" bestFit="1" customWidth="1"/>
    <col min="13" max="13" width="3.7109375" style="0" bestFit="1" customWidth="1"/>
    <col min="14" max="14" width="4.57421875" style="0" bestFit="1" customWidth="1"/>
    <col min="15" max="15" width="4.421875" style="0" bestFit="1" customWidth="1"/>
    <col min="16" max="16" width="4.8515625" style="0" bestFit="1" customWidth="1"/>
    <col min="17" max="17" width="4.57421875" style="0" bestFit="1" customWidth="1"/>
    <col min="18" max="18" width="4.8515625" style="0" bestFit="1" customWidth="1"/>
    <col min="19" max="19" width="4.28125" style="0" bestFit="1" customWidth="1"/>
    <col min="20" max="20" width="4.140625" style="0" bestFit="1" customWidth="1"/>
    <col min="21" max="21" width="4.8515625" style="0" bestFit="1" customWidth="1"/>
    <col min="22" max="22" width="4.57421875" style="0" bestFit="1" customWidth="1"/>
    <col min="23" max="24" width="4.7109375" style="0" bestFit="1" customWidth="1"/>
    <col min="25" max="25" width="3.7109375" style="0" bestFit="1" customWidth="1"/>
    <col min="26" max="26" width="9.140625" style="0" customWidth="1"/>
    <col min="27" max="27" width="9.8515625" style="0" customWidth="1"/>
    <col min="28" max="28" width="5.7109375" style="0" bestFit="1" customWidth="1"/>
    <col min="29" max="29" width="9.8515625" style="0" customWidth="1"/>
  </cols>
  <sheetData>
    <row r="1" spans="1:29" ht="12.75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5.75">
      <c r="A2" s="79" t="s">
        <v>67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ht="15">
      <c r="A3" s="85" t="s">
        <v>66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12.75">
      <c r="A4" s="86" t="s">
        <v>153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12.75">
      <c r="A5" s="19" t="s">
        <v>1</v>
      </c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3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3" t="s">
        <v>54</v>
      </c>
      <c r="AA5" s="83"/>
      <c r="AB5" s="84" t="s">
        <v>63</v>
      </c>
      <c r="AC5" s="84"/>
    </row>
    <row r="6" spans="1:29" ht="21.75" customHeight="1">
      <c r="A6" s="20"/>
      <c r="B6" s="8" t="s">
        <v>34</v>
      </c>
      <c r="C6" s="8" t="s">
        <v>35</v>
      </c>
      <c r="D6" s="8" t="s">
        <v>36</v>
      </c>
      <c r="E6" s="8" t="s">
        <v>37</v>
      </c>
      <c r="F6" s="8" t="s">
        <v>38</v>
      </c>
      <c r="G6" s="8" t="s">
        <v>39</v>
      </c>
      <c r="H6" s="8" t="s">
        <v>40</v>
      </c>
      <c r="I6" s="8" t="s">
        <v>41</v>
      </c>
      <c r="J6" s="8" t="s">
        <v>42</v>
      </c>
      <c r="K6" s="8" t="s">
        <v>43</v>
      </c>
      <c r="L6" s="8" t="s">
        <v>44</v>
      </c>
      <c r="M6" s="8" t="s">
        <v>45</v>
      </c>
      <c r="N6" s="8" t="s">
        <v>34</v>
      </c>
      <c r="O6" s="8" t="s">
        <v>35</v>
      </c>
      <c r="P6" s="8" t="s">
        <v>36</v>
      </c>
      <c r="Q6" s="8" t="s">
        <v>37</v>
      </c>
      <c r="R6" s="8" t="s">
        <v>38</v>
      </c>
      <c r="S6" s="8" t="s">
        <v>39</v>
      </c>
      <c r="T6" s="8" t="s">
        <v>40</v>
      </c>
      <c r="U6" s="8" t="s">
        <v>41</v>
      </c>
      <c r="V6" s="8" t="s">
        <v>42</v>
      </c>
      <c r="W6" s="8" t="s">
        <v>43</v>
      </c>
      <c r="X6" s="8" t="s">
        <v>44</v>
      </c>
      <c r="Y6" s="8" t="s">
        <v>45</v>
      </c>
      <c r="Z6" s="13" t="s">
        <v>70</v>
      </c>
      <c r="AA6" s="13" t="s">
        <v>160</v>
      </c>
      <c r="AB6" s="50" t="s">
        <v>45</v>
      </c>
      <c r="AC6" s="13" t="s">
        <v>161</v>
      </c>
    </row>
    <row r="7" spans="1:29" ht="12.75">
      <c r="A7" s="62" t="s">
        <v>5</v>
      </c>
      <c r="B7" s="2">
        <v>17</v>
      </c>
      <c r="C7" s="2">
        <v>19</v>
      </c>
      <c r="D7" s="2">
        <v>9</v>
      </c>
      <c r="E7" s="2">
        <v>6</v>
      </c>
      <c r="F7" s="2">
        <v>29</v>
      </c>
      <c r="G7" s="2">
        <v>33</v>
      </c>
      <c r="H7" s="2">
        <v>4</v>
      </c>
      <c r="I7" s="2">
        <v>7</v>
      </c>
      <c r="J7" s="2">
        <v>5</v>
      </c>
      <c r="K7" s="2">
        <v>10</v>
      </c>
      <c r="L7" s="2">
        <v>9</v>
      </c>
      <c r="M7" s="2">
        <v>19</v>
      </c>
      <c r="N7" s="2">
        <v>23</v>
      </c>
      <c r="O7" s="2">
        <v>4</v>
      </c>
      <c r="P7" s="2">
        <v>20</v>
      </c>
      <c r="Q7" s="2">
        <v>45</v>
      </c>
      <c r="R7" s="2">
        <v>18</v>
      </c>
      <c r="S7" s="2">
        <v>22</v>
      </c>
      <c r="T7" s="2">
        <v>11</v>
      </c>
      <c r="U7" s="2">
        <v>7</v>
      </c>
      <c r="V7" s="2">
        <v>21</v>
      </c>
      <c r="W7" s="2">
        <v>18</v>
      </c>
      <c r="X7" s="2">
        <v>12</v>
      </c>
      <c r="Y7" s="2">
        <v>9</v>
      </c>
      <c r="Z7" s="16">
        <f>SUM(B7:M7)</f>
        <v>167</v>
      </c>
      <c r="AA7" s="16">
        <f>SUM(N7:Y7)</f>
        <v>210</v>
      </c>
      <c r="AB7" s="12">
        <f>+Y7/M7-1</f>
        <v>-0.5263157894736843</v>
      </c>
      <c r="AC7" s="12">
        <f>SUM(N7:Y7)/SUM(B7:M7)-1</f>
        <v>0.2574850299401197</v>
      </c>
    </row>
    <row r="8" spans="1:29" ht="12.75">
      <c r="A8" s="62" t="s">
        <v>6</v>
      </c>
      <c r="B8" s="2">
        <v>13</v>
      </c>
      <c r="C8" s="2">
        <v>19</v>
      </c>
      <c r="D8" s="2">
        <v>6</v>
      </c>
      <c r="E8" s="2">
        <v>11</v>
      </c>
      <c r="F8" s="2">
        <v>5</v>
      </c>
      <c r="G8" s="2">
        <v>13</v>
      </c>
      <c r="H8" s="2">
        <v>9</v>
      </c>
      <c r="I8" s="2">
        <v>21</v>
      </c>
      <c r="J8" s="2">
        <v>13</v>
      </c>
      <c r="K8" s="2">
        <v>15</v>
      </c>
      <c r="L8" s="2">
        <v>12</v>
      </c>
      <c r="M8" s="2">
        <v>40</v>
      </c>
      <c r="N8" s="2">
        <v>24</v>
      </c>
      <c r="O8" s="2">
        <v>10</v>
      </c>
      <c r="P8" s="2">
        <v>27</v>
      </c>
      <c r="Q8" s="2">
        <v>33</v>
      </c>
      <c r="R8" s="2">
        <v>29</v>
      </c>
      <c r="S8" s="2">
        <v>30</v>
      </c>
      <c r="T8" s="2">
        <v>29</v>
      </c>
      <c r="U8" s="2">
        <v>62</v>
      </c>
      <c r="V8" s="2">
        <v>58</v>
      </c>
      <c r="W8" s="2">
        <v>41</v>
      </c>
      <c r="X8" s="2">
        <v>14</v>
      </c>
      <c r="Y8" s="2">
        <v>33</v>
      </c>
      <c r="Z8" s="16">
        <f aca="true" t="shared" si="0" ref="Z8:Z14">SUM(B8:M8)</f>
        <v>177</v>
      </c>
      <c r="AA8" s="16">
        <f aca="true" t="shared" si="1" ref="AA8:AA13">SUM(N8:Y8)</f>
        <v>390</v>
      </c>
      <c r="AB8" s="12">
        <f aca="true" t="shared" si="2" ref="AB8:AB14">+Y8/M8-1</f>
        <v>-0.17500000000000004</v>
      </c>
      <c r="AC8" s="12">
        <f aca="true" t="shared" si="3" ref="AC8:AC14">SUM(N8:Y8)/SUM(B8:M8)-1</f>
        <v>1.2033898305084745</v>
      </c>
    </row>
    <row r="9" spans="1:29" ht="12.75">
      <c r="A9" s="62" t="s">
        <v>7</v>
      </c>
      <c r="B9" s="2">
        <v>9</v>
      </c>
      <c r="C9" s="2">
        <v>14</v>
      </c>
      <c r="D9" s="2">
        <v>15</v>
      </c>
      <c r="E9" s="2">
        <v>97</v>
      </c>
      <c r="F9" s="2">
        <v>6</v>
      </c>
      <c r="G9" s="2">
        <v>7</v>
      </c>
      <c r="H9" s="2">
        <v>13</v>
      </c>
      <c r="I9" s="2">
        <v>5</v>
      </c>
      <c r="J9" s="2">
        <v>14</v>
      </c>
      <c r="K9" s="2">
        <v>9</v>
      </c>
      <c r="L9" s="2">
        <v>22</v>
      </c>
      <c r="M9" s="2">
        <v>27</v>
      </c>
      <c r="N9" s="2">
        <v>21</v>
      </c>
      <c r="O9" s="2">
        <v>6</v>
      </c>
      <c r="P9" s="2">
        <v>19</v>
      </c>
      <c r="Q9" s="2">
        <v>11</v>
      </c>
      <c r="R9" s="2">
        <v>9</v>
      </c>
      <c r="S9" s="2">
        <v>11</v>
      </c>
      <c r="T9" s="2">
        <v>12</v>
      </c>
      <c r="U9" s="2">
        <v>10</v>
      </c>
      <c r="V9" s="2">
        <v>17</v>
      </c>
      <c r="W9" s="2">
        <v>17</v>
      </c>
      <c r="X9" s="2">
        <v>15</v>
      </c>
      <c r="Y9" s="2">
        <v>12</v>
      </c>
      <c r="Z9" s="16">
        <f t="shared" si="0"/>
        <v>238</v>
      </c>
      <c r="AA9" s="16">
        <f t="shared" si="1"/>
        <v>160</v>
      </c>
      <c r="AB9" s="12">
        <f t="shared" si="2"/>
        <v>-0.5555555555555556</v>
      </c>
      <c r="AC9" s="12">
        <f t="shared" si="3"/>
        <v>-0.32773109243697474</v>
      </c>
    </row>
    <row r="10" spans="1:29" ht="12.75">
      <c r="A10" s="62" t="s">
        <v>8</v>
      </c>
      <c r="B10" s="2">
        <v>8</v>
      </c>
      <c r="C10" s="2">
        <v>6</v>
      </c>
      <c r="D10" s="2">
        <v>3</v>
      </c>
      <c r="E10" s="2">
        <v>3</v>
      </c>
      <c r="F10" s="2">
        <v>2</v>
      </c>
      <c r="G10" s="2">
        <v>2</v>
      </c>
      <c r="H10" s="2">
        <v>2</v>
      </c>
      <c r="I10" s="2">
        <v>1</v>
      </c>
      <c r="J10" s="2">
        <v>3</v>
      </c>
      <c r="K10" s="2">
        <v>2</v>
      </c>
      <c r="L10" s="2">
        <v>0</v>
      </c>
      <c r="M10" s="2">
        <v>7</v>
      </c>
      <c r="N10" s="2">
        <v>6</v>
      </c>
      <c r="O10" s="2">
        <v>2</v>
      </c>
      <c r="P10" s="2">
        <v>3</v>
      </c>
      <c r="Q10" s="2">
        <v>5</v>
      </c>
      <c r="R10" s="2">
        <v>3</v>
      </c>
      <c r="S10" s="2">
        <v>3</v>
      </c>
      <c r="T10" s="2">
        <v>5</v>
      </c>
      <c r="U10" s="2">
        <v>8</v>
      </c>
      <c r="V10" s="2">
        <v>8</v>
      </c>
      <c r="W10" s="2">
        <v>9</v>
      </c>
      <c r="X10" s="2">
        <v>7</v>
      </c>
      <c r="Y10" s="2">
        <v>5</v>
      </c>
      <c r="Z10" s="16">
        <f t="shared" si="0"/>
        <v>39</v>
      </c>
      <c r="AA10" s="16">
        <f t="shared" si="1"/>
        <v>64</v>
      </c>
      <c r="AB10" s="12">
        <f t="shared" si="2"/>
        <v>-0.2857142857142857</v>
      </c>
      <c r="AC10" s="12">
        <f t="shared" si="3"/>
        <v>0.641025641025641</v>
      </c>
    </row>
    <row r="11" spans="1:29" ht="12.75">
      <c r="A11" s="62" t="s">
        <v>9</v>
      </c>
      <c r="B11" s="2">
        <v>10</v>
      </c>
      <c r="C11" s="2">
        <v>24</v>
      </c>
      <c r="D11" s="2">
        <v>11</v>
      </c>
      <c r="E11" s="2">
        <v>20</v>
      </c>
      <c r="F11" s="2">
        <v>14</v>
      </c>
      <c r="G11" s="2">
        <v>29</v>
      </c>
      <c r="H11" s="2">
        <v>32</v>
      </c>
      <c r="I11" s="2">
        <v>23</v>
      </c>
      <c r="J11" s="2">
        <v>13</v>
      </c>
      <c r="K11" s="2">
        <v>24</v>
      </c>
      <c r="L11" s="2">
        <v>11</v>
      </c>
      <c r="M11" s="2">
        <v>64</v>
      </c>
      <c r="N11" s="2">
        <v>26</v>
      </c>
      <c r="O11" s="2">
        <v>9</v>
      </c>
      <c r="P11" s="2">
        <v>16</v>
      </c>
      <c r="Q11" s="2">
        <v>11</v>
      </c>
      <c r="R11" s="2">
        <v>17</v>
      </c>
      <c r="S11" s="2">
        <v>24</v>
      </c>
      <c r="T11" s="2">
        <v>24</v>
      </c>
      <c r="U11" s="2">
        <v>25</v>
      </c>
      <c r="V11" s="2">
        <v>29</v>
      </c>
      <c r="W11" s="2">
        <v>12</v>
      </c>
      <c r="X11" s="2">
        <v>11</v>
      </c>
      <c r="Y11" s="2">
        <v>49</v>
      </c>
      <c r="Z11" s="16">
        <f t="shared" si="0"/>
        <v>275</v>
      </c>
      <c r="AA11" s="16">
        <f t="shared" si="1"/>
        <v>253</v>
      </c>
      <c r="AB11" s="12">
        <f t="shared" si="2"/>
        <v>-0.234375</v>
      </c>
      <c r="AC11" s="12">
        <f t="shared" si="3"/>
        <v>-0.07999999999999996</v>
      </c>
    </row>
    <row r="12" spans="1:29" ht="12.75">
      <c r="A12" s="62" t="s">
        <v>10</v>
      </c>
      <c r="B12" s="2">
        <v>11</v>
      </c>
      <c r="C12" s="2">
        <v>2</v>
      </c>
      <c r="D12" s="2">
        <v>1</v>
      </c>
      <c r="E12" s="2">
        <v>10</v>
      </c>
      <c r="F12" s="2">
        <v>7</v>
      </c>
      <c r="G12" s="2">
        <v>5</v>
      </c>
      <c r="H12" s="2">
        <v>3</v>
      </c>
      <c r="I12" s="2">
        <v>2</v>
      </c>
      <c r="J12" s="2">
        <v>2</v>
      </c>
      <c r="K12" s="2">
        <v>1</v>
      </c>
      <c r="L12" s="2">
        <v>9</v>
      </c>
      <c r="M12" s="2">
        <v>17</v>
      </c>
      <c r="N12" s="2">
        <v>7</v>
      </c>
      <c r="O12" s="2">
        <v>0</v>
      </c>
      <c r="P12" s="2">
        <v>3</v>
      </c>
      <c r="Q12" s="2">
        <v>6</v>
      </c>
      <c r="R12" s="2">
        <v>3</v>
      </c>
      <c r="S12" s="2">
        <v>3</v>
      </c>
      <c r="T12" s="2">
        <v>15</v>
      </c>
      <c r="U12" s="2">
        <v>6</v>
      </c>
      <c r="V12" s="2">
        <v>6</v>
      </c>
      <c r="W12" s="2">
        <v>10</v>
      </c>
      <c r="X12" s="2">
        <v>5</v>
      </c>
      <c r="Y12" s="2">
        <v>5</v>
      </c>
      <c r="Z12" s="16">
        <f t="shared" si="0"/>
        <v>70</v>
      </c>
      <c r="AA12" s="16">
        <f t="shared" si="1"/>
        <v>69</v>
      </c>
      <c r="AB12" s="12">
        <f t="shared" si="2"/>
        <v>-0.7058823529411764</v>
      </c>
      <c r="AC12" s="12">
        <f t="shared" si="3"/>
        <v>-0.014285714285714235</v>
      </c>
    </row>
    <row r="13" spans="1:29" ht="12.75">
      <c r="A13" s="62" t="s">
        <v>11</v>
      </c>
      <c r="B13" s="2">
        <v>1</v>
      </c>
      <c r="C13" s="2">
        <v>3</v>
      </c>
      <c r="D13" s="2">
        <v>1</v>
      </c>
      <c r="E13" s="2">
        <v>1</v>
      </c>
      <c r="F13" s="2">
        <v>0</v>
      </c>
      <c r="G13" s="2">
        <v>0</v>
      </c>
      <c r="H13" s="2">
        <v>1</v>
      </c>
      <c r="I13" s="2">
        <v>1</v>
      </c>
      <c r="J13" s="2">
        <v>0</v>
      </c>
      <c r="K13" s="2">
        <v>1</v>
      </c>
      <c r="L13" s="2">
        <v>3</v>
      </c>
      <c r="M13" s="2">
        <v>0</v>
      </c>
      <c r="N13" s="2">
        <v>2</v>
      </c>
      <c r="O13" s="2">
        <v>2</v>
      </c>
      <c r="P13" s="2">
        <v>0</v>
      </c>
      <c r="Q13" s="2">
        <v>1</v>
      </c>
      <c r="R13" s="2">
        <v>3</v>
      </c>
      <c r="S13" s="2">
        <v>0</v>
      </c>
      <c r="T13" s="2">
        <v>1</v>
      </c>
      <c r="U13" s="2">
        <v>1</v>
      </c>
      <c r="V13" s="2">
        <v>1</v>
      </c>
      <c r="W13" s="2">
        <v>1</v>
      </c>
      <c r="X13" s="2">
        <v>3</v>
      </c>
      <c r="Y13" s="2">
        <v>2</v>
      </c>
      <c r="Z13" s="16">
        <f t="shared" si="0"/>
        <v>12</v>
      </c>
      <c r="AA13" s="16">
        <f t="shared" si="1"/>
        <v>17</v>
      </c>
      <c r="AB13" s="12"/>
      <c r="AC13" s="12">
        <f t="shared" si="3"/>
        <v>0.41666666666666674</v>
      </c>
    </row>
    <row r="14" spans="1:29" ht="12.75">
      <c r="A14" s="62" t="s">
        <v>12</v>
      </c>
      <c r="B14" s="2">
        <v>3</v>
      </c>
      <c r="C14" s="2">
        <v>2</v>
      </c>
      <c r="D14" s="2">
        <v>11</v>
      </c>
      <c r="E14" s="2">
        <v>1</v>
      </c>
      <c r="F14" s="2">
        <v>3</v>
      </c>
      <c r="G14" s="2">
        <v>10</v>
      </c>
      <c r="H14" s="2">
        <v>4</v>
      </c>
      <c r="I14" s="2">
        <v>13</v>
      </c>
      <c r="J14" s="2">
        <v>29</v>
      </c>
      <c r="K14" s="2">
        <v>10</v>
      </c>
      <c r="L14" s="2">
        <v>1</v>
      </c>
      <c r="M14" s="2">
        <v>6</v>
      </c>
      <c r="N14" s="2">
        <v>9</v>
      </c>
      <c r="O14" s="2">
        <v>1</v>
      </c>
      <c r="P14" s="2">
        <v>6</v>
      </c>
      <c r="Q14" s="2">
        <v>11</v>
      </c>
      <c r="R14" s="2">
        <v>3</v>
      </c>
      <c r="S14" s="2">
        <v>3</v>
      </c>
      <c r="T14" s="2">
        <v>2</v>
      </c>
      <c r="U14" s="2">
        <v>7</v>
      </c>
      <c r="V14" s="2">
        <v>6</v>
      </c>
      <c r="W14" s="2">
        <v>2</v>
      </c>
      <c r="X14" s="2">
        <v>3</v>
      </c>
      <c r="Y14" s="2">
        <v>3</v>
      </c>
      <c r="Z14" s="16">
        <f t="shared" si="0"/>
        <v>93</v>
      </c>
      <c r="AA14" s="16">
        <f>SUM(N14:Y14)</f>
        <v>56</v>
      </c>
      <c r="AB14" s="12">
        <f t="shared" si="2"/>
        <v>-0.5</v>
      </c>
      <c r="AC14" s="12">
        <f t="shared" si="3"/>
        <v>-0.3978494623655914</v>
      </c>
    </row>
    <row r="15" spans="1:29" ht="12.75">
      <c r="A15" s="80" t="s">
        <v>49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</sheetData>
  <mergeCells count="7">
    <mergeCell ref="Z5:AA5"/>
    <mergeCell ref="AB5:AC5"/>
    <mergeCell ref="A15:AC15"/>
    <mergeCell ref="A1:AC1"/>
    <mergeCell ref="A2:AC2"/>
    <mergeCell ref="A3:AC3"/>
    <mergeCell ref="A4:AC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"/>
  <sheetViews>
    <sheetView zoomScale="75" zoomScaleNormal="75" workbookViewId="0" topLeftCell="A1">
      <selection activeCell="G24" sqref="G24"/>
    </sheetView>
  </sheetViews>
  <sheetFormatPr defaultColWidth="11.421875" defaultRowHeight="12.75"/>
  <cols>
    <col min="1" max="1" width="33.7109375" style="0" bestFit="1" customWidth="1"/>
    <col min="2" max="2" width="4.28125" style="0" bestFit="1" customWidth="1"/>
    <col min="3" max="3" width="4.140625" style="0" bestFit="1" customWidth="1"/>
    <col min="4" max="5" width="4.28125" style="0" bestFit="1" customWidth="1"/>
    <col min="6" max="6" width="4.140625" style="0" bestFit="1" customWidth="1"/>
    <col min="7" max="7" width="3.8515625" style="0" bestFit="1" customWidth="1"/>
    <col min="8" max="8" width="3.7109375" style="0" bestFit="1" customWidth="1"/>
    <col min="9" max="9" width="4.421875" style="0" bestFit="1" customWidth="1"/>
    <col min="10" max="10" width="4.28125" style="0" bestFit="1" customWidth="1"/>
    <col min="11" max="11" width="4.421875" style="0" bestFit="1" customWidth="1"/>
    <col min="12" max="12" width="4.28125" style="0" bestFit="1" customWidth="1"/>
    <col min="13" max="13" width="3.7109375" style="0" bestFit="1" customWidth="1"/>
    <col min="14" max="14" width="4.28125" style="0" bestFit="1" customWidth="1"/>
    <col min="15" max="15" width="4.140625" style="0" bestFit="1" customWidth="1"/>
    <col min="16" max="17" width="4.28125" style="0" bestFit="1" customWidth="1"/>
    <col min="18" max="18" width="4.140625" style="0" bestFit="1" customWidth="1"/>
    <col min="19" max="19" width="3.8515625" style="0" bestFit="1" customWidth="1"/>
    <col min="20" max="20" width="3.7109375" style="0" bestFit="1" customWidth="1"/>
    <col min="21" max="21" width="4.8515625" style="0" bestFit="1" customWidth="1"/>
    <col min="22" max="25" width="4.8515625" style="0" customWidth="1"/>
    <col min="26" max="26" width="10.7109375" style="0" bestFit="1" customWidth="1"/>
    <col min="27" max="27" width="10.28125" style="0" customWidth="1"/>
    <col min="28" max="28" width="8.7109375" style="0" bestFit="1" customWidth="1"/>
    <col min="29" max="29" width="12.00390625" style="0" bestFit="1" customWidth="1"/>
  </cols>
  <sheetData>
    <row r="1" spans="1:29" ht="12.75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5.75">
      <c r="A2" s="79" t="s">
        <v>67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ht="15">
      <c r="A3" s="85" t="s">
        <v>60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12.75">
      <c r="A4" s="86" t="s">
        <v>154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12.75">
      <c r="A5" s="19" t="s">
        <v>1</v>
      </c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3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3" t="s">
        <v>54</v>
      </c>
      <c r="AA5" s="83"/>
      <c r="AB5" s="84" t="s">
        <v>63</v>
      </c>
      <c r="AC5" s="84"/>
    </row>
    <row r="6" spans="1:29" ht="22.5" customHeight="1">
      <c r="A6" s="20"/>
      <c r="B6" s="8" t="s">
        <v>34</v>
      </c>
      <c r="C6" s="8" t="s">
        <v>35</v>
      </c>
      <c r="D6" s="8" t="s">
        <v>36</v>
      </c>
      <c r="E6" s="8" t="s">
        <v>37</v>
      </c>
      <c r="F6" s="8" t="s">
        <v>38</v>
      </c>
      <c r="G6" s="8" t="s">
        <v>39</v>
      </c>
      <c r="H6" s="8" t="s">
        <v>40</v>
      </c>
      <c r="I6" s="8" t="s">
        <v>41</v>
      </c>
      <c r="J6" s="8" t="s">
        <v>42</v>
      </c>
      <c r="K6" s="8" t="s">
        <v>43</v>
      </c>
      <c r="L6" s="8" t="s">
        <v>44</v>
      </c>
      <c r="M6" s="8" t="s">
        <v>45</v>
      </c>
      <c r="N6" s="8" t="s">
        <v>34</v>
      </c>
      <c r="O6" s="8" t="s">
        <v>35</v>
      </c>
      <c r="P6" s="8" t="s">
        <v>36</v>
      </c>
      <c r="Q6" s="8" t="s">
        <v>37</v>
      </c>
      <c r="R6" s="8" t="s">
        <v>38</v>
      </c>
      <c r="S6" s="8" t="s">
        <v>39</v>
      </c>
      <c r="T6" s="8" t="s">
        <v>40</v>
      </c>
      <c r="U6" s="8" t="s">
        <v>41</v>
      </c>
      <c r="V6" s="8" t="s">
        <v>42</v>
      </c>
      <c r="W6" s="8" t="s">
        <v>43</v>
      </c>
      <c r="X6" s="8" t="s">
        <v>44</v>
      </c>
      <c r="Y6" s="8" t="s">
        <v>45</v>
      </c>
      <c r="Z6" s="13" t="s">
        <v>70</v>
      </c>
      <c r="AA6" s="13" t="s">
        <v>160</v>
      </c>
      <c r="AB6" s="73" t="s">
        <v>45</v>
      </c>
      <c r="AC6" s="13" t="s">
        <v>161</v>
      </c>
    </row>
    <row r="7" spans="1:29" ht="12.75">
      <c r="A7" s="62" t="s">
        <v>5</v>
      </c>
      <c r="B7" s="62">
        <v>23</v>
      </c>
      <c r="C7" s="62">
        <v>13</v>
      </c>
      <c r="D7" s="62">
        <v>30</v>
      </c>
      <c r="E7" s="62">
        <v>22</v>
      </c>
      <c r="F7" s="62">
        <v>22</v>
      </c>
      <c r="G7" s="62">
        <v>6</v>
      </c>
      <c r="H7" s="62">
        <v>7</v>
      </c>
      <c r="I7" s="62">
        <v>21</v>
      </c>
      <c r="J7" s="62">
        <v>17</v>
      </c>
      <c r="K7" s="62">
        <v>30</v>
      </c>
      <c r="L7" s="62">
        <v>23</v>
      </c>
      <c r="M7" s="62">
        <v>50</v>
      </c>
      <c r="N7" s="62">
        <v>8</v>
      </c>
      <c r="O7" s="62">
        <v>13</v>
      </c>
      <c r="P7" s="62">
        <v>59</v>
      </c>
      <c r="Q7" s="62">
        <v>28</v>
      </c>
      <c r="R7" s="62">
        <v>25</v>
      </c>
      <c r="S7" s="62">
        <v>26</v>
      </c>
      <c r="T7" s="62">
        <v>19</v>
      </c>
      <c r="U7" s="62">
        <v>30</v>
      </c>
      <c r="V7" s="62">
        <v>28</v>
      </c>
      <c r="W7" s="62">
        <v>26</v>
      </c>
      <c r="X7" s="62">
        <v>26</v>
      </c>
      <c r="Y7" s="62">
        <v>29</v>
      </c>
      <c r="Z7" s="16">
        <f>SUM(B7:M7)</f>
        <v>264</v>
      </c>
      <c r="AA7" s="16">
        <f>SUM(N7:Y7)</f>
        <v>317</v>
      </c>
      <c r="AB7" s="12">
        <f>+Y7/M7-1</f>
        <v>-0.42000000000000004</v>
      </c>
      <c r="AC7" s="12">
        <f>SUM(N7:Y7)/SUM(B7:M7)-1</f>
        <v>0.2007575757575757</v>
      </c>
    </row>
    <row r="8" spans="1:29" ht="12.75">
      <c r="A8" s="62" t="s">
        <v>6</v>
      </c>
      <c r="B8" s="62">
        <v>17</v>
      </c>
      <c r="C8" s="62">
        <v>17</v>
      </c>
      <c r="D8" s="62">
        <v>6</v>
      </c>
      <c r="E8" s="62">
        <v>9</v>
      </c>
      <c r="F8" s="62">
        <v>9</v>
      </c>
      <c r="G8" s="62">
        <v>8</v>
      </c>
      <c r="H8" s="62">
        <v>13</v>
      </c>
      <c r="I8" s="62">
        <v>5</v>
      </c>
      <c r="J8" s="62">
        <v>7</v>
      </c>
      <c r="K8" s="62">
        <v>12</v>
      </c>
      <c r="L8" s="62">
        <v>7</v>
      </c>
      <c r="M8" s="62">
        <v>53</v>
      </c>
      <c r="N8" s="62">
        <v>19</v>
      </c>
      <c r="O8" s="62">
        <v>15</v>
      </c>
      <c r="P8" s="62">
        <v>31</v>
      </c>
      <c r="Q8" s="62">
        <v>31</v>
      </c>
      <c r="R8" s="62">
        <v>43</v>
      </c>
      <c r="S8" s="62">
        <v>28</v>
      </c>
      <c r="T8" s="62">
        <v>28</v>
      </c>
      <c r="U8" s="62">
        <v>38</v>
      </c>
      <c r="V8" s="62">
        <v>34</v>
      </c>
      <c r="W8" s="62">
        <v>24</v>
      </c>
      <c r="X8" s="62">
        <v>13</v>
      </c>
      <c r="Y8" s="62">
        <v>40</v>
      </c>
      <c r="Z8" s="16">
        <f aca="true" t="shared" si="0" ref="Z8:Z13">SUM(B8:M8)</f>
        <v>163</v>
      </c>
      <c r="AA8" s="16">
        <f aca="true" t="shared" si="1" ref="AA8:AA13">SUM(N8:Y8)</f>
        <v>344</v>
      </c>
      <c r="AB8" s="12">
        <f aca="true" t="shared" si="2" ref="AB8:AB14">+Y8/M8-1</f>
        <v>-0.24528301886792447</v>
      </c>
      <c r="AC8" s="12">
        <f aca="true" t="shared" si="3" ref="AC8:AC14">SUM(N8:Y8)/SUM(B8:M8)-1</f>
        <v>1.1104294478527605</v>
      </c>
    </row>
    <row r="9" spans="1:29" ht="12.75">
      <c r="A9" s="62" t="s">
        <v>7</v>
      </c>
      <c r="B9" s="62">
        <v>12</v>
      </c>
      <c r="C9" s="62">
        <v>15</v>
      </c>
      <c r="D9" s="62">
        <v>13</v>
      </c>
      <c r="E9" s="62">
        <v>38</v>
      </c>
      <c r="F9" s="62">
        <v>8</v>
      </c>
      <c r="G9" s="62">
        <v>11</v>
      </c>
      <c r="H9" s="62">
        <v>34</v>
      </c>
      <c r="I9" s="62">
        <v>29</v>
      </c>
      <c r="J9" s="62">
        <v>26</v>
      </c>
      <c r="K9" s="62">
        <v>35</v>
      </c>
      <c r="L9" s="62">
        <v>21</v>
      </c>
      <c r="M9" s="62">
        <v>89</v>
      </c>
      <c r="N9" s="62">
        <v>15</v>
      </c>
      <c r="O9" s="62">
        <v>25</v>
      </c>
      <c r="P9" s="62">
        <v>17</v>
      </c>
      <c r="Q9" s="62">
        <v>24</v>
      </c>
      <c r="R9" s="62">
        <v>34</v>
      </c>
      <c r="S9" s="62">
        <v>15</v>
      </c>
      <c r="T9" s="62">
        <v>21</v>
      </c>
      <c r="U9" s="62">
        <v>30</v>
      </c>
      <c r="V9" s="62">
        <v>31</v>
      </c>
      <c r="W9" s="62">
        <v>36</v>
      </c>
      <c r="X9" s="62">
        <v>32</v>
      </c>
      <c r="Y9" s="62">
        <v>41</v>
      </c>
      <c r="Z9" s="16">
        <f t="shared" si="0"/>
        <v>331</v>
      </c>
      <c r="AA9" s="16">
        <f t="shared" si="1"/>
        <v>321</v>
      </c>
      <c r="AB9" s="12">
        <f t="shared" si="2"/>
        <v>-0.5393258426966292</v>
      </c>
      <c r="AC9" s="12">
        <f>SUM(N9:Y9)/SUM(B9:M9)-1</f>
        <v>-0.030211480362537735</v>
      </c>
    </row>
    <row r="10" spans="1:29" ht="12.75">
      <c r="A10" s="62" t="s">
        <v>8</v>
      </c>
      <c r="B10" s="62">
        <v>1</v>
      </c>
      <c r="C10" s="62">
        <v>3</v>
      </c>
      <c r="D10" s="62">
        <v>4</v>
      </c>
      <c r="E10" s="62">
        <v>0</v>
      </c>
      <c r="F10" s="62">
        <v>2</v>
      </c>
      <c r="G10" s="62">
        <v>1</v>
      </c>
      <c r="H10" s="62">
        <v>2</v>
      </c>
      <c r="I10" s="62">
        <v>4</v>
      </c>
      <c r="J10" s="62">
        <v>6</v>
      </c>
      <c r="K10" s="62">
        <v>5</v>
      </c>
      <c r="L10" s="62">
        <v>5</v>
      </c>
      <c r="M10" s="62">
        <v>7</v>
      </c>
      <c r="N10" s="62">
        <v>0</v>
      </c>
      <c r="O10" s="62">
        <v>4</v>
      </c>
      <c r="P10" s="62">
        <v>3</v>
      </c>
      <c r="Q10" s="62">
        <v>5</v>
      </c>
      <c r="R10" s="62">
        <v>5</v>
      </c>
      <c r="S10" s="62">
        <v>1</v>
      </c>
      <c r="T10" s="62">
        <v>15</v>
      </c>
      <c r="U10" s="62">
        <v>6</v>
      </c>
      <c r="V10" s="62">
        <v>6</v>
      </c>
      <c r="W10" s="62">
        <v>7</v>
      </c>
      <c r="X10" s="62">
        <v>5</v>
      </c>
      <c r="Y10" s="62">
        <v>10</v>
      </c>
      <c r="Z10" s="16">
        <f t="shared" si="0"/>
        <v>40</v>
      </c>
      <c r="AA10" s="16">
        <f t="shared" si="1"/>
        <v>67</v>
      </c>
      <c r="AB10" s="12">
        <f t="shared" si="2"/>
        <v>0.4285714285714286</v>
      </c>
      <c r="AC10" s="12">
        <f t="shared" si="3"/>
        <v>0.675</v>
      </c>
    </row>
    <row r="11" spans="1:29" ht="12.75">
      <c r="A11" s="62" t="s">
        <v>9</v>
      </c>
      <c r="B11" s="62">
        <v>8</v>
      </c>
      <c r="C11" s="62">
        <v>9</v>
      </c>
      <c r="D11" s="62">
        <v>2</v>
      </c>
      <c r="E11" s="62">
        <v>5</v>
      </c>
      <c r="F11" s="62">
        <v>5</v>
      </c>
      <c r="G11" s="62">
        <v>1</v>
      </c>
      <c r="H11" s="62">
        <v>3</v>
      </c>
      <c r="I11" s="62">
        <v>9</v>
      </c>
      <c r="J11" s="62">
        <v>2</v>
      </c>
      <c r="K11" s="62">
        <v>2</v>
      </c>
      <c r="L11" s="62">
        <v>5</v>
      </c>
      <c r="M11" s="62">
        <v>10</v>
      </c>
      <c r="N11" s="62">
        <v>10</v>
      </c>
      <c r="O11" s="62">
        <v>4</v>
      </c>
      <c r="P11" s="62">
        <v>6</v>
      </c>
      <c r="Q11" s="62">
        <v>7</v>
      </c>
      <c r="R11" s="62">
        <v>8</v>
      </c>
      <c r="S11" s="62">
        <v>8</v>
      </c>
      <c r="T11" s="62">
        <v>8</v>
      </c>
      <c r="U11" s="62">
        <v>7</v>
      </c>
      <c r="V11" s="62">
        <v>3</v>
      </c>
      <c r="W11" s="62">
        <v>9</v>
      </c>
      <c r="X11" s="62">
        <v>6</v>
      </c>
      <c r="Y11" s="62">
        <v>11</v>
      </c>
      <c r="Z11" s="16">
        <f t="shared" si="0"/>
        <v>61</v>
      </c>
      <c r="AA11" s="16">
        <f t="shared" si="1"/>
        <v>87</v>
      </c>
      <c r="AB11" s="12">
        <f t="shared" si="2"/>
        <v>0.10000000000000009</v>
      </c>
      <c r="AC11" s="12">
        <f t="shared" si="3"/>
        <v>0.42622950819672134</v>
      </c>
    </row>
    <row r="12" spans="1:29" ht="12.75">
      <c r="A12" s="62" t="s">
        <v>10</v>
      </c>
      <c r="B12" s="62">
        <v>11</v>
      </c>
      <c r="C12" s="62">
        <v>8</v>
      </c>
      <c r="D12" s="62">
        <v>4</v>
      </c>
      <c r="E12" s="62">
        <v>5</v>
      </c>
      <c r="F12" s="62">
        <v>6</v>
      </c>
      <c r="G12" s="62">
        <v>4</v>
      </c>
      <c r="H12" s="62">
        <v>5</v>
      </c>
      <c r="I12" s="62">
        <v>9</v>
      </c>
      <c r="J12" s="62">
        <v>4</v>
      </c>
      <c r="K12" s="62">
        <v>7</v>
      </c>
      <c r="L12" s="62">
        <v>4</v>
      </c>
      <c r="M12" s="62">
        <v>7</v>
      </c>
      <c r="N12" s="62">
        <v>10</v>
      </c>
      <c r="O12" s="62">
        <v>0</v>
      </c>
      <c r="P12" s="62">
        <v>5</v>
      </c>
      <c r="Q12" s="62">
        <v>11</v>
      </c>
      <c r="R12" s="62">
        <v>12</v>
      </c>
      <c r="S12" s="62">
        <v>11</v>
      </c>
      <c r="T12" s="62">
        <v>12</v>
      </c>
      <c r="U12" s="62">
        <v>11</v>
      </c>
      <c r="V12" s="62">
        <v>7</v>
      </c>
      <c r="W12" s="62">
        <v>4</v>
      </c>
      <c r="X12" s="62">
        <v>5</v>
      </c>
      <c r="Y12" s="62">
        <v>11</v>
      </c>
      <c r="Z12" s="16">
        <f t="shared" si="0"/>
        <v>74</v>
      </c>
      <c r="AA12" s="16">
        <f t="shared" si="1"/>
        <v>99</v>
      </c>
      <c r="AB12" s="12">
        <f t="shared" si="2"/>
        <v>0.5714285714285714</v>
      </c>
      <c r="AC12" s="12">
        <f t="shared" si="3"/>
        <v>0.33783783783783794</v>
      </c>
    </row>
    <row r="13" spans="1:29" ht="12.75">
      <c r="A13" s="62" t="s">
        <v>11</v>
      </c>
      <c r="B13" s="62">
        <v>1</v>
      </c>
      <c r="C13" s="62">
        <v>5</v>
      </c>
      <c r="D13" s="62">
        <v>1</v>
      </c>
      <c r="E13" s="62">
        <v>3</v>
      </c>
      <c r="F13" s="62">
        <v>0</v>
      </c>
      <c r="G13" s="62">
        <v>2</v>
      </c>
      <c r="H13" s="62">
        <v>1</v>
      </c>
      <c r="I13" s="62">
        <v>0</v>
      </c>
      <c r="J13" s="62">
        <v>1</v>
      </c>
      <c r="K13" s="62">
        <v>4</v>
      </c>
      <c r="L13" s="62">
        <v>3</v>
      </c>
      <c r="M13" s="62">
        <v>4</v>
      </c>
      <c r="N13" s="62">
        <v>4</v>
      </c>
      <c r="O13" s="62">
        <v>2</v>
      </c>
      <c r="P13" s="62">
        <v>2</v>
      </c>
      <c r="Q13" s="62">
        <v>2</v>
      </c>
      <c r="R13" s="62">
        <v>0</v>
      </c>
      <c r="S13" s="62">
        <v>1</v>
      </c>
      <c r="T13" s="62">
        <v>1</v>
      </c>
      <c r="U13" s="62">
        <v>1</v>
      </c>
      <c r="V13" s="62">
        <v>1</v>
      </c>
      <c r="W13" s="62">
        <v>5</v>
      </c>
      <c r="X13" s="62">
        <v>1</v>
      </c>
      <c r="Y13" s="62">
        <v>4</v>
      </c>
      <c r="Z13" s="16">
        <f t="shared" si="0"/>
        <v>25</v>
      </c>
      <c r="AA13" s="16">
        <f t="shared" si="1"/>
        <v>24</v>
      </c>
      <c r="AB13" s="12">
        <f t="shared" si="2"/>
        <v>0</v>
      </c>
      <c r="AC13" s="12">
        <f t="shared" si="3"/>
        <v>-0.040000000000000036</v>
      </c>
    </row>
    <row r="14" spans="1:29" ht="12.75">
      <c r="A14" s="62" t="s">
        <v>12</v>
      </c>
      <c r="B14" s="62">
        <v>7</v>
      </c>
      <c r="C14" s="62">
        <v>0</v>
      </c>
      <c r="D14" s="62">
        <v>1</v>
      </c>
      <c r="E14" s="62">
        <v>8</v>
      </c>
      <c r="F14" s="62">
        <v>7</v>
      </c>
      <c r="G14" s="62">
        <v>3</v>
      </c>
      <c r="H14" s="62">
        <v>6</v>
      </c>
      <c r="I14" s="62">
        <v>0</v>
      </c>
      <c r="J14" s="62">
        <v>4</v>
      </c>
      <c r="K14" s="62">
        <v>9</v>
      </c>
      <c r="L14" s="62">
        <v>14</v>
      </c>
      <c r="M14" s="62">
        <v>33</v>
      </c>
      <c r="N14" s="62">
        <v>24</v>
      </c>
      <c r="O14" s="62">
        <v>2</v>
      </c>
      <c r="P14" s="62">
        <v>3</v>
      </c>
      <c r="Q14" s="62">
        <v>6</v>
      </c>
      <c r="R14" s="62">
        <v>21</v>
      </c>
      <c r="S14" s="62">
        <v>10</v>
      </c>
      <c r="T14" s="62">
        <v>6</v>
      </c>
      <c r="U14" s="62">
        <v>6</v>
      </c>
      <c r="V14" s="62">
        <v>4</v>
      </c>
      <c r="W14" s="62">
        <v>9</v>
      </c>
      <c r="X14" s="62">
        <v>10</v>
      </c>
      <c r="Y14" s="62">
        <v>8</v>
      </c>
      <c r="Z14" s="16">
        <f>SUM(B14:M14)</f>
        <v>92</v>
      </c>
      <c r="AA14" s="16">
        <f>SUM(N14:Y14)</f>
        <v>109</v>
      </c>
      <c r="AB14" s="12">
        <f t="shared" si="2"/>
        <v>-0.7575757575757576</v>
      </c>
      <c r="AC14" s="12">
        <f t="shared" si="3"/>
        <v>0.1847826086956521</v>
      </c>
    </row>
    <row r="15" spans="1:29" ht="12.75">
      <c r="A15" s="80" t="s">
        <v>49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</sheetData>
  <mergeCells count="7">
    <mergeCell ref="Z5:AA5"/>
    <mergeCell ref="AB5:AC5"/>
    <mergeCell ref="A15:AC15"/>
    <mergeCell ref="A1:AC1"/>
    <mergeCell ref="A2:AC2"/>
    <mergeCell ref="A3:AC3"/>
    <mergeCell ref="A4:AC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"/>
  <sheetViews>
    <sheetView zoomScale="90" zoomScaleNormal="90" workbookViewId="0" topLeftCell="A1">
      <selection activeCell="AA7" sqref="AA7:AA39"/>
    </sheetView>
  </sheetViews>
  <sheetFormatPr defaultColWidth="11.421875" defaultRowHeight="12.75"/>
  <cols>
    <col min="1" max="1" width="17.28125" style="5" bestFit="1" customWidth="1"/>
    <col min="2" max="3" width="4.28125" style="0" bestFit="1" customWidth="1"/>
    <col min="4" max="4" width="4.57421875" style="0" bestFit="1" customWidth="1"/>
    <col min="5" max="5" width="4.28125" style="0" bestFit="1" customWidth="1"/>
    <col min="6" max="6" width="4.421875" style="0" bestFit="1" customWidth="1"/>
    <col min="7" max="8" width="3.7109375" style="0" bestFit="1" customWidth="1"/>
    <col min="9" max="9" width="4.7109375" style="0" bestFit="1" customWidth="1"/>
    <col min="10" max="10" width="4.28125" style="0" bestFit="1" customWidth="1"/>
    <col min="11" max="11" width="4.57421875" style="0" bestFit="1" customWidth="1"/>
    <col min="12" max="12" width="4.421875" style="0" bestFit="1" customWidth="1"/>
    <col min="13" max="13" width="4.00390625" style="0" bestFit="1" customWidth="1"/>
    <col min="14" max="15" width="4.28125" style="0" bestFit="1" customWidth="1"/>
    <col min="16" max="16" width="4.57421875" style="0" bestFit="1" customWidth="1"/>
    <col min="17" max="17" width="4.28125" style="0" bestFit="1" customWidth="1"/>
    <col min="18" max="18" width="4.421875" style="0" bestFit="1" customWidth="1"/>
    <col min="19" max="20" width="3.7109375" style="0" bestFit="1" customWidth="1"/>
    <col min="21" max="21" width="4.7109375" style="0" bestFit="1" customWidth="1"/>
    <col min="22" max="22" width="4.28125" style="0" bestFit="1" customWidth="1"/>
    <col min="23" max="25" width="4.28125" style="0" customWidth="1"/>
    <col min="26" max="26" width="9.28125" style="14" customWidth="1"/>
    <col min="27" max="27" width="9.57421875" style="14" customWidth="1"/>
    <col min="28" max="28" width="6.8515625" style="11" bestFit="1" customWidth="1"/>
    <col min="29" max="29" width="9.421875" style="11" customWidth="1"/>
  </cols>
  <sheetData>
    <row r="1" spans="1:29" ht="12.75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s="1" customFormat="1" ht="15.75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s="1" customFormat="1" ht="15">
      <c r="A3" s="85" t="s">
        <v>66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s="1" customFormat="1" ht="12.75">
      <c r="A4" s="86" t="s">
        <v>153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s="1" customFormat="1" ht="12.75">
      <c r="A5" s="82" t="s">
        <v>0</v>
      </c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3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3" t="s">
        <v>54</v>
      </c>
      <c r="AA5" s="83"/>
      <c r="AB5" s="84" t="s">
        <v>63</v>
      </c>
      <c r="AC5" s="84"/>
    </row>
    <row r="6" spans="1:29" s="1" customFormat="1" ht="20.25" customHeight="1">
      <c r="A6" s="82"/>
      <c r="B6" s="8" t="s">
        <v>34</v>
      </c>
      <c r="C6" s="8" t="s">
        <v>35</v>
      </c>
      <c r="D6" s="8" t="s">
        <v>36</v>
      </c>
      <c r="E6" s="8" t="s">
        <v>37</v>
      </c>
      <c r="F6" s="8" t="s">
        <v>38</v>
      </c>
      <c r="G6" s="8" t="s">
        <v>39</v>
      </c>
      <c r="H6" s="8" t="s">
        <v>40</v>
      </c>
      <c r="I6" s="8" t="s">
        <v>41</v>
      </c>
      <c r="J6" s="8" t="s">
        <v>42</v>
      </c>
      <c r="K6" s="8" t="s">
        <v>43</v>
      </c>
      <c r="L6" s="8" t="s">
        <v>44</v>
      </c>
      <c r="M6" s="8" t="s">
        <v>45</v>
      </c>
      <c r="N6" s="8" t="s">
        <v>34</v>
      </c>
      <c r="O6" s="8" t="s">
        <v>35</v>
      </c>
      <c r="P6" s="8" t="s">
        <v>36</v>
      </c>
      <c r="Q6" s="8" t="s">
        <v>37</v>
      </c>
      <c r="R6" s="8" t="s">
        <v>38</v>
      </c>
      <c r="S6" s="8" t="s">
        <v>39</v>
      </c>
      <c r="T6" s="8" t="s">
        <v>40</v>
      </c>
      <c r="U6" s="8" t="s">
        <v>41</v>
      </c>
      <c r="V6" s="8" t="s">
        <v>42</v>
      </c>
      <c r="W6" s="8" t="s">
        <v>43</v>
      </c>
      <c r="X6" s="8" t="s">
        <v>44</v>
      </c>
      <c r="Y6" s="8" t="s">
        <v>45</v>
      </c>
      <c r="Z6" s="13" t="s">
        <v>71</v>
      </c>
      <c r="AA6" s="13" t="s">
        <v>162</v>
      </c>
      <c r="AB6" s="50" t="s">
        <v>45</v>
      </c>
      <c r="AC6" s="13" t="s">
        <v>161</v>
      </c>
    </row>
    <row r="7" spans="1:29" ht="12.75">
      <c r="A7" s="9" t="s">
        <v>62</v>
      </c>
      <c r="B7" s="10">
        <f>SUM(B8:B39)</f>
        <v>73</v>
      </c>
      <c r="C7" s="10">
        <f aca="true" t="shared" si="0" ref="C7:Y7">SUM(C8:C39)</f>
        <v>95</v>
      </c>
      <c r="D7" s="10">
        <f t="shared" si="0"/>
        <v>57</v>
      </c>
      <c r="E7" s="10">
        <f t="shared" si="0"/>
        <v>149</v>
      </c>
      <c r="F7" s="10">
        <f t="shared" si="0"/>
        <v>70</v>
      </c>
      <c r="G7" s="10">
        <f t="shared" si="0"/>
        <v>98</v>
      </c>
      <c r="H7" s="10">
        <f t="shared" si="0"/>
        <v>64</v>
      </c>
      <c r="I7" s="10">
        <f t="shared" si="0"/>
        <v>83</v>
      </c>
      <c r="J7" s="10">
        <f t="shared" si="0"/>
        <v>82</v>
      </c>
      <c r="K7" s="10">
        <f t="shared" si="0"/>
        <v>71</v>
      </c>
      <c r="L7" s="10">
        <f t="shared" si="0"/>
        <v>68</v>
      </c>
      <c r="M7" s="10">
        <f t="shared" si="0"/>
        <v>187</v>
      </c>
      <c r="N7" s="10">
        <f t="shared" si="0"/>
        <v>123</v>
      </c>
      <c r="O7" s="10">
        <f t="shared" si="0"/>
        <v>37</v>
      </c>
      <c r="P7" s="10">
        <f t="shared" si="0"/>
        <v>93</v>
      </c>
      <c r="Q7" s="10">
        <f t="shared" si="0"/>
        <v>122</v>
      </c>
      <c r="R7" s="10">
        <f t="shared" si="0"/>
        <v>83</v>
      </c>
      <c r="S7" s="10">
        <f t="shared" si="0"/>
        <v>97</v>
      </c>
      <c r="T7" s="10">
        <f t="shared" si="0"/>
        <v>97</v>
      </c>
      <c r="U7" s="10">
        <f t="shared" si="0"/>
        <v>125</v>
      </c>
      <c r="V7" s="10">
        <f t="shared" si="0"/>
        <v>143</v>
      </c>
      <c r="W7" s="10">
        <f t="shared" si="0"/>
        <v>110</v>
      </c>
      <c r="X7" s="10">
        <f t="shared" si="0"/>
        <v>69</v>
      </c>
      <c r="Y7" s="10">
        <f t="shared" si="0"/>
        <v>116</v>
      </c>
      <c r="Z7" s="15">
        <f>SUM(Z8:Z39)</f>
        <v>1097</v>
      </c>
      <c r="AA7" s="15">
        <f>SUM(AA8:AA39)</f>
        <v>1215</v>
      </c>
      <c r="AB7" s="12">
        <f>+Y7/M7-1</f>
        <v>-0.3796791443850267</v>
      </c>
      <c r="AC7" s="12">
        <f>SUM(N7:Y7)/SUM(B7:M7)-1</f>
        <v>0.1075660893345487</v>
      </c>
    </row>
    <row r="8" spans="1:29" ht="12.75">
      <c r="A8" s="2" t="s">
        <v>149</v>
      </c>
      <c r="B8" s="2" t="s">
        <v>159</v>
      </c>
      <c r="C8" s="2" t="s">
        <v>159</v>
      </c>
      <c r="D8" s="2" t="s">
        <v>159</v>
      </c>
      <c r="E8" s="2" t="s">
        <v>159</v>
      </c>
      <c r="F8" s="2" t="s">
        <v>159</v>
      </c>
      <c r="G8" s="2" t="s">
        <v>159</v>
      </c>
      <c r="H8" s="2" t="s">
        <v>159</v>
      </c>
      <c r="I8" s="2" t="s">
        <v>159</v>
      </c>
      <c r="J8" s="2" t="s">
        <v>159</v>
      </c>
      <c r="K8" s="2" t="s">
        <v>159</v>
      </c>
      <c r="L8" s="2" t="s">
        <v>159</v>
      </c>
      <c r="M8" s="2" t="s">
        <v>159</v>
      </c>
      <c r="N8" s="2" t="s">
        <v>159</v>
      </c>
      <c r="O8" s="2" t="s">
        <v>159</v>
      </c>
      <c r="P8" s="2" t="s">
        <v>159</v>
      </c>
      <c r="Q8" s="2" t="s">
        <v>159</v>
      </c>
      <c r="R8" s="2" t="s">
        <v>159</v>
      </c>
      <c r="S8" s="2">
        <v>1</v>
      </c>
      <c r="T8" s="2" t="s">
        <v>159</v>
      </c>
      <c r="U8" s="2" t="s">
        <v>159</v>
      </c>
      <c r="V8" s="2" t="s">
        <v>159</v>
      </c>
      <c r="W8" s="2" t="s">
        <v>159</v>
      </c>
      <c r="X8" s="2" t="s">
        <v>159</v>
      </c>
      <c r="Y8" s="2" t="s">
        <v>159</v>
      </c>
      <c r="Z8" s="16">
        <f>SUM(B8:M8)</f>
        <v>0</v>
      </c>
      <c r="AA8" s="16">
        <f>SUM(N8:Y8)</f>
        <v>1</v>
      </c>
      <c r="AB8" s="12"/>
      <c r="AC8" s="12"/>
    </row>
    <row r="9" spans="1:29" ht="12.75">
      <c r="A9" s="2" t="s">
        <v>4</v>
      </c>
      <c r="B9" s="2" t="s">
        <v>159</v>
      </c>
      <c r="C9" s="2" t="s">
        <v>159</v>
      </c>
      <c r="D9" s="2" t="s">
        <v>159</v>
      </c>
      <c r="E9" s="2" t="s">
        <v>159</v>
      </c>
      <c r="F9" s="2" t="s">
        <v>159</v>
      </c>
      <c r="G9" s="2">
        <v>2</v>
      </c>
      <c r="H9" s="2" t="s">
        <v>159</v>
      </c>
      <c r="I9" s="2">
        <v>2</v>
      </c>
      <c r="J9" s="2" t="s">
        <v>159</v>
      </c>
      <c r="K9" s="2">
        <v>1</v>
      </c>
      <c r="L9" s="2">
        <v>2</v>
      </c>
      <c r="M9" s="2">
        <v>1</v>
      </c>
      <c r="N9" s="2">
        <v>1</v>
      </c>
      <c r="O9" s="2" t="s">
        <v>159</v>
      </c>
      <c r="P9" s="2" t="s">
        <v>159</v>
      </c>
      <c r="Q9" s="2">
        <v>1</v>
      </c>
      <c r="R9" s="2" t="s">
        <v>159</v>
      </c>
      <c r="S9" s="2" t="s">
        <v>159</v>
      </c>
      <c r="T9" s="2" t="s">
        <v>159</v>
      </c>
      <c r="U9" s="2">
        <v>2</v>
      </c>
      <c r="V9" s="2" t="s">
        <v>159</v>
      </c>
      <c r="W9" s="2" t="s">
        <v>159</v>
      </c>
      <c r="X9" s="2">
        <v>1</v>
      </c>
      <c r="Y9" s="2">
        <v>2</v>
      </c>
      <c r="Z9" s="16">
        <f aca="true" t="shared" si="1" ref="Z9:Z38">SUM(B9:M9)</f>
        <v>8</v>
      </c>
      <c r="AA9" s="16">
        <f aca="true" t="shared" si="2" ref="AA9:AA39">SUM(N9:Y9)</f>
        <v>7</v>
      </c>
      <c r="AB9" s="12">
        <f>+Y9/M9-1</f>
        <v>1</v>
      </c>
      <c r="AC9" s="12">
        <f aca="true" t="shared" si="3" ref="AC9:AC39">SUM(N9:Y9)/SUM(B9:M9)-1</f>
        <v>-0.125</v>
      </c>
    </row>
    <row r="10" spans="1:29" ht="12.75">
      <c r="A10" s="2" t="s">
        <v>48</v>
      </c>
      <c r="B10" s="2" t="s">
        <v>159</v>
      </c>
      <c r="C10" s="2" t="s">
        <v>159</v>
      </c>
      <c r="D10" s="2" t="s">
        <v>159</v>
      </c>
      <c r="E10" s="2" t="s">
        <v>159</v>
      </c>
      <c r="F10" s="2" t="s">
        <v>159</v>
      </c>
      <c r="G10" s="2">
        <v>1</v>
      </c>
      <c r="H10" s="2" t="s">
        <v>159</v>
      </c>
      <c r="I10" s="2" t="s">
        <v>159</v>
      </c>
      <c r="J10" s="2" t="s">
        <v>159</v>
      </c>
      <c r="K10" s="2" t="s">
        <v>159</v>
      </c>
      <c r="L10" s="2" t="s">
        <v>159</v>
      </c>
      <c r="M10" s="2" t="s">
        <v>159</v>
      </c>
      <c r="N10" s="2" t="s">
        <v>159</v>
      </c>
      <c r="O10" s="2" t="s">
        <v>159</v>
      </c>
      <c r="P10" s="2" t="s">
        <v>159</v>
      </c>
      <c r="Q10" s="2" t="s">
        <v>159</v>
      </c>
      <c r="R10" s="2" t="s">
        <v>159</v>
      </c>
      <c r="S10" s="2" t="s">
        <v>159</v>
      </c>
      <c r="T10" s="2" t="s">
        <v>159</v>
      </c>
      <c r="U10" s="2" t="s">
        <v>159</v>
      </c>
      <c r="V10" s="2" t="s">
        <v>159</v>
      </c>
      <c r="W10" s="2" t="s">
        <v>159</v>
      </c>
      <c r="X10" s="2" t="s">
        <v>159</v>
      </c>
      <c r="Y10" s="2" t="s">
        <v>159</v>
      </c>
      <c r="Z10" s="16">
        <f t="shared" si="1"/>
        <v>1</v>
      </c>
      <c r="AA10" s="16">
        <f t="shared" si="2"/>
        <v>0</v>
      </c>
      <c r="AB10" s="12"/>
      <c r="AC10" s="12">
        <f t="shared" si="3"/>
        <v>-1</v>
      </c>
    </row>
    <row r="11" spans="1:29" ht="12.75">
      <c r="A11" s="2" t="s">
        <v>157</v>
      </c>
      <c r="B11" s="2">
        <v>1</v>
      </c>
      <c r="C11" s="2">
        <v>8</v>
      </c>
      <c r="D11" s="2">
        <v>15</v>
      </c>
      <c r="E11" s="2">
        <v>1</v>
      </c>
      <c r="F11" s="2">
        <v>22</v>
      </c>
      <c r="G11" s="2">
        <v>33</v>
      </c>
      <c r="H11" s="2">
        <v>1</v>
      </c>
      <c r="I11" s="2">
        <v>5</v>
      </c>
      <c r="J11" s="2">
        <v>2</v>
      </c>
      <c r="K11" s="2">
        <v>6</v>
      </c>
      <c r="L11" s="2" t="s">
        <v>159</v>
      </c>
      <c r="M11" s="2">
        <v>4</v>
      </c>
      <c r="N11" s="2">
        <v>6</v>
      </c>
      <c r="O11" s="2">
        <v>3</v>
      </c>
      <c r="P11" s="2">
        <v>29</v>
      </c>
      <c r="Q11" s="2">
        <v>4</v>
      </c>
      <c r="R11" s="2">
        <v>1</v>
      </c>
      <c r="S11" s="2">
        <v>3</v>
      </c>
      <c r="T11" s="2">
        <v>6</v>
      </c>
      <c r="U11" s="2">
        <v>2</v>
      </c>
      <c r="V11" s="2">
        <v>1</v>
      </c>
      <c r="W11" s="2">
        <v>1</v>
      </c>
      <c r="X11" s="2">
        <v>2</v>
      </c>
      <c r="Y11" s="2" t="s">
        <v>159</v>
      </c>
      <c r="Z11" s="16">
        <f t="shared" si="1"/>
        <v>98</v>
      </c>
      <c r="AA11" s="16">
        <f t="shared" si="2"/>
        <v>58</v>
      </c>
      <c r="AB11" s="12"/>
      <c r="AC11" s="12">
        <f t="shared" si="3"/>
        <v>-0.40816326530612246</v>
      </c>
    </row>
    <row r="12" spans="1:29" ht="12.75">
      <c r="A12" s="2" t="s">
        <v>13</v>
      </c>
      <c r="B12" s="2">
        <v>7</v>
      </c>
      <c r="C12" s="2">
        <v>5</v>
      </c>
      <c r="D12" s="2">
        <v>2</v>
      </c>
      <c r="E12" s="2">
        <v>13</v>
      </c>
      <c r="F12" s="2">
        <v>3</v>
      </c>
      <c r="G12" s="2" t="s">
        <v>159</v>
      </c>
      <c r="H12" s="2">
        <v>3</v>
      </c>
      <c r="I12" s="2">
        <v>1</v>
      </c>
      <c r="J12" s="2" t="s">
        <v>159</v>
      </c>
      <c r="K12" s="2" t="s">
        <v>159</v>
      </c>
      <c r="L12" s="2">
        <v>1</v>
      </c>
      <c r="M12" s="2">
        <v>4</v>
      </c>
      <c r="N12" s="2">
        <v>2</v>
      </c>
      <c r="O12" s="2" t="s">
        <v>159</v>
      </c>
      <c r="P12" s="2" t="s">
        <v>159</v>
      </c>
      <c r="Q12" s="2" t="s">
        <v>159</v>
      </c>
      <c r="R12" s="2">
        <v>2</v>
      </c>
      <c r="S12" s="2" t="s">
        <v>159</v>
      </c>
      <c r="T12" s="2" t="s">
        <v>159</v>
      </c>
      <c r="U12" s="2" t="s">
        <v>159</v>
      </c>
      <c r="V12" s="2" t="s">
        <v>159</v>
      </c>
      <c r="W12" s="2" t="s">
        <v>159</v>
      </c>
      <c r="X12" s="2" t="s">
        <v>159</v>
      </c>
      <c r="Y12" s="2" t="s">
        <v>159</v>
      </c>
      <c r="Z12" s="16">
        <f t="shared" si="1"/>
        <v>39</v>
      </c>
      <c r="AA12" s="16">
        <f t="shared" si="2"/>
        <v>4</v>
      </c>
      <c r="AB12" s="12"/>
      <c r="AC12" s="12">
        <f t="shared" si="3"/>
        <v>-0.8974358974358975</v>
      </c>
    </row>
    <row r="13" spans="1:29" ht="12.75">
      <c r="A13" s="2" t="s">
        <v>14</v>
      </c>
      <c r="B13" s="2">
        <v>1</v>
      </c>
      <c r="C13" s="2">
        <v>4</v>
      </c>
      <c r="D13" s="2">
        <v>2</v>
      </c>
      <c r="E13" s="2" t="s">
        <v>159</v>
      </c>
      <c r="F13" s="2">
        <v>1</v>
      </c>
      <c r="G13" s="2">
        <v>2</v>
      </c>
      <c r="H13" s="2">
        <v>5</v>
      </c>
      <c r="I13" s="2">
        <v>5</v>
      </c>
      <c r="J13" s="2">
        <v>3</v>
      </c>
      <c r="K13" s="2">
        <v>8</v>
      </c>
      <c r="L13" s="2">
        <v>2</v>
      </c>
      <c r="M13" s="2">
        <v>7</v>
      </c>
      <c r="N13" s="2">
        <v>6</v>
      </c>
      <c r="O13" s="2">
        <v>4</v>
      </c>
      <c r="P13" s="2">
        <v>2</v>
      </c>
      <c r="Q13" s="2">
        <v>5</v>
      </c>
      <c r="R13" s="2">
        <v>4</v>
      </c>
      <c r="S13" s="2">
        <v>1</v>
      </c>
      <c r="T13" s="2">
        <v>3</v>
      </c>
      <c r="U13" s="2">
        <v>11</v>
      </c>
      <c r="V13" s="2">
        <v>2</v>
      </c>
      <c r="W13" s="2">
        <v>9</v>
      </c>
      <c r="X13" s="2">
        <v>2</v>
      </c>
      <c r="Y13" s="2">
        <v>5</v>
      </c>
      <c r="Z13" s="16">
        <f t="shared" si="1"/>
        <v>40</v>
      </c>
      <c r="AA13" s="16">
        <f t="shared" si="2"/>
        <v>54</v>
      </c>
      <c r="AB13" s="12">
        <f>+Y13/M13-1</f>
        <v>-0.2857142857142857</v>
      </c>
      <c r="AC13" s="12">
        <f t="shared" si="3"/>
        <v>0.3500000000000001</v>
      </c>
    </row>
    <row r="14" spans="1:29" ht="12.75">
      <c r="A14" s="2" t="s">
        <v>15</v>
      </c>
      <c r="B14" s="2" t="s">
        <v>159</v>
      </c>
      <c r="C14" s="2">
        <v>1</v>
      </c>
      <c r="D14" s="2" t="s">
        <v>159</v>
      </c>
      <c r="E14" s="2" t="s">
        <v>159</v>
      </c>
      <c r="F14" s="2" t="s">
        <v>159</v>
      </c>
      <c r="G14" s="2" t="s">
        <v>159</v>
      </c>
      <c r="H14" s="2">
        <v>1</v>
      </c>
      <c r="I14" s="2">
        <v>1</v>
      </c>
      <c r="J14" s="2" t="s">
        <v>159</v>
      </c>
      <c r="K14" s="2" t="s">
        <v>159</v>
      </c>
      <c r="L14" s="2" t="s">
        <v>159</v>
      </c>
      <c r="M14" s="2" t="s">
        <v>159</v>
      </c>
      <c r="N14" s="2">
        <v>1</v>
      </c>
      <c r="O14" s="2">
        <v>1</v>
      </c>
      <c r="P14" s="2" t="s">
        <v>159</v>
      </c>
      <c r="Q14" s="2" t="s">
        <v>159</v>
      </c>
      <c r="R14" s="2">
        <v>2</v>
      </c>
      <c r="S14" s="2" t="s">
        <v>159</v>
      </c>
      <c r="T14" s="2">
        <v>1</v>
      </c>
      <c r="U14" s="2" t="s">
        <v>159</v>
      </c>
      <c r="V14" s="2" t="s">
        <v>159</v>
      </c>
      <c r="W14" s="2">
        <v>1</v>
      </c>
      <c r="X14" s="2">
        <v>2</v>
      </c>
      <c r="Y14" s="2">
        <v>2</v>
      </c>
      <c r="Z14" s="16">
        <f t="shared" si="1"/>
        <v>3</v>
      </c>
      <c r="AA14" s="16">
        <f t="shared" si="2"/>
        <v>10</v>
      </c>
      <c r="AB14" s="12"/>
      <c r="AC14" s="12">
        <f t="shared" si="3"/>
        <v>2.3333333333333335</v>
      </c>
    </row>
    <row r="15" spans="1:29" ht="12.75">
      <c r="A15" s="2" t="s">
        <v>16</v>
      </c>
      <c r="B15" s="2">
        <v>11</v>
      </c>
      <c r="C15" s="2">
        <v>11</v>
      </c>
      <c r="D15" s="2">
        <v>13</v>
      </c>
      <c r="E15" s="2">
        <v>95</v>
      </c>
      <c r="F15" s="2" t="s">
        <v>159</v>
      </c>
      <c r="G15" s="2">
        <v>18</v>
      </c>
      <c r="H15" s="2">
        <v>16</v>
      </c>
      <c r="I15" s="2">
        <v>15</v>
      </c>
      <c r="J15" s="2">
        <v>22</v>
      </c>
      <c r="K15" s="2">
        <v>13</v>
      </c>
      <c r="L15" s="2">
        <v>10</v>
      </c>
      <c r="M15" s="2">
        <v>15</v>
      </c>
      <c r="N15" s="2">
        <v>9</v>
      </c>
      <c r="O15" s="2">
        <v>2</v>
      </c>
      <c r="P15" s="2">
        <v>10</v>
      </c>
      <c r="Q15" s="2">
        <v>31</v>
      </c>
      <c r="R15" s="2">
        <v>6</v>
      </c>
      <c r="S15" s="2">
        <v>18</v>
      </c>
      <c r="T15" s="2">
        <v>16</v>
      </c>
      <c r="U15" s="2">
        <v>17</v>
      </c>
      <c r="V15" s="2">
        <v>15</v>
      </c>
      <c r="W15" s="2">
        <v>15</v>
      </c>
      <c r="X15" s="2">
        <v>5</v>
      </c>
      <c r="Y15" s="2">
        <v>7</v>
      </c>
      <c r="Z15" s="16">
        <f t="shared" si="1"/>
        <v>239</v>
      </c>
      <c r="AA15" s="16">
        <f t="shared" si="2"/>
        <v>151</v>
      </c>
      <c r="AB15" s="12">
        <f>+Y15/M15-1</f>
        <v>-0.5333333333333333</v>
      </c>
      <c r="AC15" s="12">
        <f t="shared" si="3"/>
        <v>-0.36820083682008364</v>
      </c>
    </row>
    <row r="16" spans="1:29" ht="12.75">
      <c r="A16" s="2" t="s">
        <v>17</v>
      </c>
      <c r="B16" s="2">
        <v>1</v>
      </c>
      <c r="C16" s="2">
        <v>6</v>
      </c>
      <c r="D16" s="2">
        <v>1</v>
      </c>
      <c r="E16" s="2">
        <v>1</v>
      </c>
      <c r="F16" s="2">
        <v>6</v>
      </c>
      <c r="G16" s="2">
        <v>1</v>
      </c>
      <c r="H16" s="2">
        <v>1</v>
      </c>
      <c r="I16" s="2">
        <v>2</v>
      </c>
      <c r="J16" s="2">
        <v>2</v>
      </c>
      <c r="K16" s="2" t="s">
        <v>159</v>
      </c>
      <c r="L16" s="2">
        <v>2</v>
      </c>
      <c r="M16" s="2">
        <v>3</v>
      </c>
      <c r="N16" s="2">
        <v>3</v>
      </c>
      <c r="O16" s="2" t="s">
        <v>159</v>
      </c>
      <c r="P16" s="2">
        <v>2</v>
      </c>
      <c r="Q16" s="2">
        <v>1</v>
      </c>
      <c r="R16" s="2" t="s">
        <v>159</v>
      </c>
      <c r="S16" s="2">
        <v>1</v>
      </c>
      <c r="T16" s="2">
        <v>3</v>
      </c>
      <c r="U16" s="2">
        <v>1</v>
      </c>
      <c r="V16" s="2">
        <v>3</v>
      </c>
      <c r="W16" s="2">
        <v>3</v>
      </c>
      <c r="X16" s="2" t="s">
        <v>159</v>
      </c>
      <c r="Y16" s="2" t="s">
        <v>159</v>
      </c>
      <c r="Z16" s="16">
        <f t="shared" si="1"/>
        <v>26</v>
      </c>
      <c r="AA16" s="16">
        <f t="shared" si="2"/>
        <v>17</v>
      </c>
      <c r="AB16" s="12"/>
      <c r="AC16" s="12">
        <f t="shared" si="3"/>
        <v>-0.34615384615384615</v>
      </c>
    </row>
    <row r="17" spans="1:29" ht="12.75">
      <c r="A17" s="2" t="s">
        <v>18</v>
      </c>
      <c r="B17" s="2">
        <v>7</v>
      </c>
      <c r="C17" s="2">
        <v>2</v>
      </c>
      <c r="D17" s="2" t="s">
        <v>159</v>
      </c>
      <c r="E17" s="2" t="s">
        <v>159</v>
      </c>
      <c r="F17" s="2" t="s">
        <v>159</v>
      </c>
      <c r="G17" s="2" t="s">
        <v>159</v>
      </c>
      <c r="H17" s="2" t="s">
        <v>159</v>
      </c>
      <c r="I17" s="2" t="s">
        <v>159</v>
      </c>
      <c r="J17" s="2" t="s">
        <v>159</v>
      </c>
      <c r="K17" s="2" t="s">
        <v>159</v>
      </c>
      <c r="L17" s="2" t="s">
        <v>159</v>
      </c>
      <c r="M17" s="2" t="s">
        <v>159</v>
      </c>
      <c r="N17" s="2" t="s">
        <v>159</v>
      </c>
      <c r="O17" s="2" t="s">
        <v>159</v>
      </c>
      <c r="P17" s="2" t="s">
        <v>159</v>
      </c>
      <c r="Q17" s="2" t="s">
        <v>159</v>
      </c>
      <c r="R17" s="2" t="s">
        <v>159</v>
      </c>
      <c r="S17" s="2" t="s">
        <v>159</v>
      </c>
      <c r="T17" s="2" t="s">
        <v>159</v>
      </c>
      <c r="U17" s="2" t="s">
        <v>159</v>
      </c>
      <c r="V17" s="2" t="s">
        <v>159</v>
      </c>
      <c r="W17" s="2" t="s">
        <v>159</v>
      </c>
      <c r="X17" s="2" t="s">
        <v>159</v>
      </c>
      <c r="Y17" s="2" t="s">
        <v>159</v>
      </c>
      <c r="Z17" s="16">
        <f t="shared" si="1"/>
        <v>9</v>
      </c>
      <c r="AA17" s="16">
        <f t="shared" si="2"/>
        <v>0</v>
      </c>
      <c r="AB17" s="12"/>
      <c r="AC17" s="12">
        <f t="shared" si="3"/>
        <v>-1</v>
      </c>
    </row>
    <row r="18" spans="1:29" ht="12.75">
      <c r="A18" s="2" t="s">
        <v>19</v>
      </c>
      <c r="B18" s="2">
        <v>1</v>
      </c>
      <c r="C18" s="2">
        <v>2</v>
      </c>
      <c r="D18" s="2">
        <v>1</v>
      </c>
      <c r="E18" s="2">
        <v>2</v>
      </c>
      <c r="F18" s="2">
        <v>8</v>
      </c>
      <c r="G18" s="2" t="s">
        <v>159</v>
      </c>
      <c r="H18" s="2">
        <v>1</v>
      </c>
      <c r="I18" s="2">
        <v>1</v>
      </c>
      <c r="J18" s="2">
        <v>7</v>
      </c>
      <c r="K18" s="2">
        <v>3</v>
      </c>
      <c r="L18" s="2">
        <v>1</v>
      </c>
      <c r="M18" s="2">
        <v>41</v>
      </c>
      <c r="N18" s="2">
        <v>7</v>
      </c>
      <c r="O18" s="2">
        <v>1</v>
      </c>
      <c r="P18" s="2">
        <v>2</v>
      </c>
      <c r="Q18" s="2">
        <v>1</v>
      </c>
      <c r="R18" s="2">
        <v>1</v>
      </c>
      <c r="S18" s="2">
        <v>6</v>
      </c>
      <c r="T18" s="2" t="s">
        <v>159</v>
      </c>
      <c r="U18" s="2" t="s">
        <v>159</v>
      </c>
      <c r="V18" s="2">
        <v>3</v>
      </c>
      <c r="W18" s="2">
        <v>1</v>
      </c>
      <c r="X18" s="2">
        <v>3</v>
      </c>
      <c r="Y18" s="2">
        <v>15</v>
      </c>
      <c r="Z18" s="16">
        <f t="shared" si="1"/>
        <v>68</v>
      </c>
      <c r="AA18" s="16">
        <f t="shared" si="2"/>
        <v>40</v>
      </c>
      <c r="AB18" s="12">
        <f>+Y18/M18-1</f>
        <v>-0.6341463414634146</v>
      </c>
      <c r="AC18" s="12">
        <f t="shared" si="3"/>
        <v>-0.4117647058823529</v>
      </c>
    </row>
    <row r="19" spans="1:29" ht="12.75">
      <c r="A19" s="2" t="s">
        <v>20</v>
      </c>
      <c r="B19" s="2">
        <v>8</v>
      </c>
      <c r="C19" s="2">
        <v>3</v>
      </c>
      <c r="D19" s="2" t="s">
        <v>159</v>
      </c>
      <c r="E19" s="2">
        <v>5</v>
      </c>
      <c r="F19" s="2">
        <v>2</v>
      </c>
      <c r="G19" s="2">
        <v>7</v>
      </c>
      <c r="H19" s="2">
        <v>4</v>
      </c>
      <c r="I19" s="2">
        <v>3</v>
      </c>
      <c r="J19" s="2">
        <v>6</v>
      </c>
      <c r="K19" s="2">
        <v>3</v>
      </c>
      <c r="L19" s="2">
        <v>4</v>
      </c>
      <c r="M19" s="2">
        <v>20</v>
      </c>
      <c r="N19" s="2">
        <v>18</v>
      </c>
      <c r="O19" s="2" t="s">
        <v>159</v>
      </c>
      <c r="P19" s="2">
        <v>3</v>
      </c>
      <c r="Q19" s="2">
        <v>3</v>
      </c>
      <c r="R19" s="2">
        <v>6</v>
      </c>
      <c r="S19" s="2">
        <v>4</v>
      </c>
      <c r="T19" s="2">
        <v>15</v>
      </c>
      <c r="U19" s="2">
        <v>12</v>
      </c>
      <c r="V19" s="2">
        <v>8</v>
      </c>
      <c r="W19" s="2">
        <v>5</v>
      </c>
      <c r="X19" s="2">
        <v>2</v>
      </c>
      <c r="Y19" s="2">
        <v>2</v>
      </c>
      <c r="Z19" s="16">
        <f t="shared" si="1"/>
        <v>65</v>
      </c>
      <c r="AA19" s="16">
        <f t="shared" si="2"/>
        <v>78</v>
      </c>
      <c r="AB19" s="12">
        <f>+Y19/M19-1</f>
        <v>-0.9</v>
      </c>
      <c r="AC19" s="12">
        <f t="shared" si="3"/>
        <v>0.19999999999999996</v>
      </c>
    </row>
    <row r="20" spans="1:29" ht="12.75">
      <c r="A20" s="2" t="s">
        <v>21</v>
      </c>
      <c r="B20" s="2">
        <v>27</v>
      </c>
      <c r="C20" s="2">
        <v>24</v>
      </c>
      <c r="D20" s="2">
        <v>14</v>
      </c>
      <c r="E20" s="2">
        <v>19</v>
      </c>
      <c r="F20" s="2">
        <v>13</v>
      </c>
      <c r="G20" s="2">
        <v>19</v>
      </c>
      <c r="H20" s="2">
        <v>12</v>
      </c>
      <c r="I20" s="2">
        <v>8</v>
      </c>
      <c r="J20" s="2">
        <v>20</v>
      </c>
      <c r="K20" s="2">
        <v>21</v>
      </c>
      <c r="L20" s="2">
        <v>16</v>
      </c>
      <c r="M20" s="2">
        <v>50</v>
      </c>
      <c r="N20" s="2">
        <v>36</v>
      </c>
      <c r="O20" s="2">
        <v>18</v>
      </c>
      <c r="P20" s="2">
        <v>15</v>
      </c>
      <c r="Q20" s="2">
        <v>24</v>
      </c>
      <c r="R20" s="2">
        <v>35</v>
      </c>
      <c r="S20" s="2">
        <v>38</v>
      </c>
      <c r="T20" s="2">
        <v>27</v>
      </c>
      <c r="U20" s="2">
        <v>34</v>
      </c>
      <c r="V20" s="2">
        <v>52</v>
      </c>
      <c r="W20" s="2">
        <v>49</v>
      </c>
      <c r="X20" s="2">
        <v>40</v>
      </c>
      <c r="Y20" s="2">
        <v>32</v>
      </c>
      <c r="Z20" s="16">
        <f t="shared" si="1"/>
        <v>243</v>
      </c>
      <c r="AA20" s="16">
        <f t="shared" si="2"/>
        <v>400</v>
      </c>
      <c r="AB20" s="12">
        <f>+Y20/M20-1</f>
        <v>-0.36</v>
      </c>
      <c r="AC20" s="12">
        <f t="shared" si="3"/>
        <v>0.6460905349794239</v>
      </c>
    </row>
    <row r="21" spans="1:29" ht="12.75">
      <c r="A21" s="2" t="s">
        <v>22</v>
      </c>
      <c r="B21" s="2" t="s">
        <v>159</v>
      </c>
      <c r="C21" s="2">
        <v>2</v>
      </c>
      <c r="D21" s="2" t="s">
        <v>159</v>
      </c>
      <c r="E21" s="2">
        <v>1</v>
      </c>
      <c r="F21" s="2">
        <v>3</v>
      </c>
      <c r="G21" s="2">
        <v>3</v>
      </c>
      <c r="H21" s="2">
        <v>3</v>
      </c>
      <c r="I21" s="2">
        <v>7</v>
      </c>
      <c r="J21" s="2">
        <v>1</v>
      </c>
      <c r="K21" s="2">
        <v>3</v>
      </c>
      <c r="L21" s="2">
        <v>2</v>
      </c>
      <c r="M21" s="2">
        <v>4</v>
      </c>
      <c r="N21" s="2">
        <v>1</v>
      </c>
      <c r="O21" s="2" t="s">
        <v>159</v>
      </c>
      <c r="P21" s="2">
        <v>3</v>
      </c>
      <c r="Q21" s="2">
        <v>2</v>
      </c>
      <c r="R21" s="2">
        <v>2</v>
      </c>
      <c r="S21" s="2" t="s">
        <v>159</v>
      </c>
      <c r="T21" s="2">
        <v>2</v>
      </c>
      <c r="U21" s="2">
        <v>9</v>
      </c>
      <c r="V21" s="2">
        <v>3</v>
      </c>
      <c r="W21" s="2">
        <v>1</v>
      </c>
      <c r="X21" s="2" t="s">
        <v>159</v>
      </c>
      <c r="Y21" s="2">
        <v>6</v>
      </c>
      <c r="Z21" s="16">
        <f t="shared" si="1"/>
        <v>29</v>
      </c>
      <c r="AA21" s="16">
        <f t="shared" si="2"/>
        <v>29</v>
      </c>
      <c r="AB21" s="12">
        <f>+Y21/M21-1</f>
        <v>0.5</v>
      </c>
      <c r="AC21" s="12">
        <f t="shared" si="3"/>
        <v>0</v>
      </c>
    </row>
    <row r="22" spans="1:29" ht="12.75">
      <c r="A22" s="2" t="s">
        <v>23</v>
      </c>
      <c r="B22" s="2">
        <v>1</v>
      </c>
      <c r="C22" s="2">
        <v>2</v>
      </c>
      <c r="D22" s="2">
        <v>1</v>
      </c>
      <c r="E22" s="2">
        <v>3</v>
      </c>
      <c r="F22" s="2">
        <v>2</v>
      </c>
      <c r="G22" s="2">
        <v>2</v>
      </c>
      <c r="H22" s="2">
        <v>5</v>
      </c>
      <c r="I22" s="2">
        <v>9</v>
      </c>
      <c r="J22" s="2">
        <v>3</v>
      </c>
      <c r="K22" s="2">
        <v>4</v>
      </c>
      <c r="L22" s="2">
        <v>6</v>
      </c>
      <c r="M22" s="2">
        <v>14</v>
      </c>
      <c r="N22" s="2">
        <v>6</v>
      </c>
      <c r="O22" s="2">
        <v>1</v>
      </c>
      <c r="P22" s="2">
        <v>6</v>
      </c>
      <c r="Q22" s="2" t="s">
        <v>159</v>
      </c>
      <c r="R22" s="2">
        <v>8</v>
      </c>
      <c r="S22" s="2">
        <v>2</v>
      </c>
      <c r="T22" s="2">
        <v>7</v>
      </c>
      <c r="U22" s="2">
        <v>7</v>
      </c>
      <c r="V22" s="2">
        <v>9</v>
      </c>
      <c r="W22" s="2">
        <v>7</v>
      </c>
      <c r="X22" s="2">
        <v>2</v>
      </c>
      <c r="Y22" s="2">
        <v>10</v>
      </c>
      <c r="Z22" s="16">
        <f t="shared" si="1"/>
        <v>52</v>
      </c>
      <c r="AA22" s="16">
        <f t="shared" si="2"/>
        <v>65</v>
      </c>
      <c r="AB22" s="12">
        <f>+Y22/M22-1</f>
        <v>-0.2857142857142857</v>
      </c>
      <c r="AC22" s="12">
        <f t="shared" si="3"/>
        <v>0.25</v>
      </c>
    </row>
    <row r="23" spans="1:29" ht="12.75">
      <c r="A23" s="2" t="s">
        <v>24</v>
      </c>
      <c r="B23" s="2" t="s">
        <v>159</v>
      </c>
      <c r="C23" s="2" t="s">
        <v>159</v>
      </c>
      <c r="D23" s="2" t="s">
        <v>159</v>
      </c>
      <c r="E23" s="2" t="s">
        <v>159</v>
      </c>
      <c r="F23" s="2" t="s">
        <v>159</v>
      </c>
      <c r="G23" s="2" t="s">
        <v>159</v>
      </c>
      <c r="H23" s="2" t="s">
        <v>159</v>
      </c>
      <c r="I23" s="2" t="s">
        <v>159</v>
      </c>
      <c r="J23" s="2">
        <v>2</v>
      </c>
      <c r="K23" s="2" t="s">
        <v>159</v>
      </c>
      <c r="L23" s="2" t="s">
        <v>159</v>
      </c>
      <c r="M23" s="2">
        <v>2</v>
      </c>
      <c r="N23" s="2">
        <v>9</v>
      </c>
      <c r="O23" s="2" t="s">
        <v>159</v>
      </c>
      <c r="P23" s="2">
        <v>3</v>
      </c>
      <c r="Q23" s="2" t="s">
        <v>159</v>
      </c>
      <c r="R23" s="2">
        <v>1</v>
      </c>
      <c r="S23" s="2">
        <v>1</v>
      </c>
      <c r="T23" s="2" t="s">
        <v>159</v>
      </c>
      <c r="U23" s="2" t="s">
        <v>159</v>
      </c>
      <c r="V23" s="2">
        <v>1</v>
      </c>
      <c r="W23" s="2" t="s">
        <v>159</v>
      </c>
      <c r="X23" s="2" t="s">
        <v>159</v>
      </c>
      <c r="Y23" s="2" t="s">
        <v>159</v>
      </c>
      <c r="Z23" s="16">
        <f t="shared" si="1"/>
        <v>4</v>
      </c>
      <c r="AA23" s="16">
        <f t="shared" si="2"/>
        <v>15</v>
      </c>
      <c r="AB23" s="12"/>
      <c r="AC23" s="12">
        <f t="shared" si="3"/>
        <v>2.75</v>
      </c>
    </row>
    <row r="24" spans="1:29" ht="12.75">
      <c r="A24" s="2" t="s">
        <v>25</v>
      </c>
      <c r="B24" s="2">
        <v>1</v>
      </c>
      <c r="C24" s="2">
        <v>1</v>
      </c>
      <c r="D24" s="2" t="s">
        <v>159</v>
      </c>
      <c r="E24" s="2">
        <v>1</v>
      </c>
      <c r="F24" s="2" t="s">
        <v>159</v>
      </c>
      <c r="G24" s="2">
        <v>1</v>
      </c>
      <c r="H24" s="2">
        <v>2</v>
      </c>
      <c r="I24" s="2">
        <v>5</v>
      </c>
      <c r="J24" s="2">
        <v>1</v>
      </c>
      <c r="K24" s="2" t="s">
        <v>159</v>
      </c>
      <c r="L24" s="2">
        <v>3</v>
      </c>
      <c r="M24" s="2" t="s">
        <v>159</v>
      </c>
      <c r="N24" s="2">
        <v>6</v>
      </c>
      <c r="O24" s="2">
        <v>3</v>
      </c>
      <c r="P24" s="2">
        <v>1</v>
      </c>
      <c r="Q24" s="2" t="s">
        <v>159</v>
      </c>
      <c r="R24" s="2">
        <v>2</v>
      </c>
      <c r="S24" s="2">
        <v>1</v>
      </c>
      <c r="T24" s="2">
        <v>3</v>
      </c>
      <c r="U24" s="2">
        <v>2</v>
      </c>
      <c r="V24" s="2">
        <v>2</v>
      </c>
      <c r="W24" s="2" t="s">
        <v>159</v>
      </c>
      <c r="X24" s="2" t="s">
        <v>159</v>
      </c>
      <c r="Y24" s="2">
        <v>5</v>
      </c>
      <c r="Z24" s="16">
        <f t="shared" si="1"/>
        <v>15</v>
      </c>
      <c r="AA24" s="16">
        <f t="shared" si="2"/>
        <v>25</v>
      </c>
      <c r="AB24" s="12"/>
      <c r="AC24" s="12">
        <f t="shared" si="3"/>
        <v>0.6666666666666667</v>
      </c>
    </row>
    <row r="25" spans="1:29" ht="12.75">
      <c r="A25" s="2" t="s">
        <v>86</v>
      </c>
      <c r="B25" s="2" t="s">
        <v>159</v>
      </c>
      <c r="C25" s="2" t="s">
        <v>159</v>
      </c>
      <c r="D25" s="2" t="s">
        <v>159</v>
      </c>
      <c r="E25" s="2" t="s">
        <v>159</v>
      </c>
      <c r="F25" s="2" t="s">
        <v>159</v>
      </c>
      <c r="G25" s="2" t="s">
        <v>159</v>
      </c>
      <c r="H25" s="2" t="s">
        <v>159</v>
      </c>
      <c r="I25" s="2" t="s">
        <v>159</v>
      </c>
      <c r="J25" s="2" t="s">
        <v>159</v>
      </c>
      <c r="K25" s="2">
        <v>4</v>
      </c>
      <c r="L25" s="2" t="s">
        <v>159</v>
      </c>
      <c r="M25" s="2" t="s">
        <v>159</v>
      </c>
      <c r="N25" s="2">
        <v>1</v>
      </c>
      <c r="O25" s="2" t="s">
        <v>159</v>
      </c>
      <c r="P25" s="2" t="s">
        <v>159</v>
      </c>
      <c r="Q25" s="2">
        <v>1</v>
      </c>
      <c r="R25" s="2" t="s">
        <v>159</v>
      </c>
      <c r="S25" s="2" t="s">
        <v>159</v>
      </c>
      <c r="T25" s="2" t="s">
        <v>159</v>
      </c>
      <c r="U25" s="2" t="s">
        <v>159</v>
      </c>
      <c r="V25" s="2">
        <v>2</v>
      </c>
      <c r="W25" s="2" t="s">
        <v>159</v>
      </c>
      <c r="X25" s="2" t="s">
        <v>159</v>
      </c>
      <c r="Y25" s="2">
        <v>1</v>
      </c>
      <c r="Z25" s="16">
        <f t="shared" si="1"/>
        <v>4</v>
      </c>
      <c r="AA25" s="16">
        <f t="shared" si="2"/>
        <v>5</v>
      </c>
      <c r="AB25" s="12"/>
      <c r="AC25" s="12">
        <f t="shared" si="3"/>
        <v>0.25</v>
      </c>
    </row>
    <row r="26" spans="1:29" ht="12.75">
      <c r="A26" s="2" t="s">
        <v>26</v>
      </c>
      <c r="B26" s="2">
        <v>3</v>
      </c>
      <c r="C26" s="2">
        <v>13</v>
      </c>
      <c r="D26" s="2">
        <v>4</v>
      </c>
      <c r="E26" s="2">
        <v>2</v>
      </c>
      <c r="F26" s="2">
        <v>6</v>
      </c>
      <c r="G26" s="2">
        <v>4</v>
      </c>
      <c r="H26" s="2">
        <v>5</v>
      </c>
      <c r="I26" s="2">
        <v>9</v>
      </c>
      <c r="J26" s="2">
        <v>11</v>
      </c>
      <c r="K26" s="2">
        <v>2</v>
      </c>
      <c r="L26" s="2">
        <v>6</v>
      </c>
      <c r="M26" s="2">
        <v>4</v>
      </c>
      <c r="N26" s="2">
        <v>4</v>
      </c>
      <c r="O26" s="2">
        <v>1</v>
      </c>
      <c r="P26" s="2">
        <v>10</v>
      </c>
      <c r="Q26" s="2">
        <v>18</v>
      </c>
      <c r="R26" s="2">
        <v>4</v>
      </c>
      <c r="S26" s="2">
        <v>12</v>
      </c>
      <c r="T26" s="2">
        <v>2</v>
      </c>
      <c r="U26" s="2">
        <v>12</v>
      </c>
      <c r="V26" s="2">
        <v>22</v>
      </c>
      <c r="W26" s="2">
        <v>4</v>
      </c>
      <c r="X26" s="2">
        <v>3</v>
      </c>
      <c r="Y26" s="2">
        <v>13</v>
      </c>
      <c r="Z26" s="16">
        <f t="shared" si="1"/>
        <v>69</v>
      </c>
      <c r="AA26" s="16">
        <f t="shared" si="2"/>
        <v>105</v>
      </c>
      <c r="AB26" s="12">
        <f>+Y26/M26-1</f>
        <v>2.25</v>
      </c>
      <c r="AC26" s="12">
        <f t="shared" si="3"/>
        <v>0.5217391304347827</v>
      </c>
    </row>
    <row r="27" spans="1:29" ht="12.75">
      <c r="A27" s="2" t="s">
        <v>27</v>
      </c>
      <c r="B27" s="2" t="s">
        <v>159</v>
      </c>
      <c r="C27" s="2" t="s">
        <v>159</v>
      </c>
      <c r="D27" s="2" t="s">
        <v>159</v>
      </c>
      <c r="E27" s="2" t="s">
        <v>159</v>
      </c>
      <c r="F27" s="2" t="s">
        <v>159</v>
      </c>
      <c r="G27" s="2" t="s">
        <v>159</v>
      </c>
      <c r="H27" s="2" t="s">
        <v>159</v>
      </c>
      <c r="I27" s="2" t="s">
        <v>159</v>
      </c>
      <c r="J27" s="2" t="s">
        <v>159</v>
      </c>
      <c r="K27" s="2" t="s">
        <v>159</v>
      </c>
      <c r="L27" s="2" t="s">
        <v>159</v>
      </c>
      <c r="M27" s="2" t="s">
        <v>159</v>
      </c>
      <c r="N27" s="2">
        <v>1</v>
      </c>
      <c r="O27" s="2" t="s">
        <v>159</v>
      </c>
      <c r="P27" s="2">
        <v>1</v>
      </c>
      <c r="Q27" s="2" t="s">
        <v>159</v>
      </c>
      <c r="R27" s="2" t="s">
        <v>159</v>
      </c>
      <c r="S27" s="2" t="s">
        <v>159</v>
      </c>
      <c r="T27" s="2" t="s">
        <v>159</v>
      </c>
      <c r="U27" s="2" t="s">
        <v>159</v>
      </c>
      <c r="V27" s="2">
        <v>1</v>
      </c>
      <c r="W27" s="2" t="s">
        <v>159</v>
      </c>
      <c r="X27" s="2" t="s">
        <v>159</v>
      </c>
      <c r="Y27" s="2" t="s">
        <v>159</v>
      </c>
      <c r="Z27" s="16">
        <f t="shared" si="1"/>
        <v>0</v>
      </c>
      <c r="AA27" s="16">
        <f t="shared" si="2"/>
        <v>3</v>
      </c>
      <c r="AB27" s="12"/>
      <c r="AC27" s="12"/>
    </row>
    <row r="28" spans="1:29" ht="12.75">
      <c r="A28" s="2" t="s">
        <v>28</v>
      </c>
      <c r="B28" s="2" t="s">
        <v>159</v>
      </c>
      <c r="C28" s="2">
        <v>2</v>
      </c>
      <c r="D28" s="2">
        <v>1</v>
      </c>
      <c r="E28" s="2" t="s">
        <v>159</v>
      </c>
      <c r="F28" s="2" t="s">
        <v>159</v>
      </c>
      <c r="G28" s="2">
        <v>1</v>
      </c>
      <c r="H28" s="2" t="s">
        <v>159</v>
      </c>
      <c r="I28" s="2">
        <v>3</v>
      </c>
      <c r="J28" s="2">
        <v>1</v>
      </c>
      <c r="K28" s="2">
        <v>1</v>
      </c>
      <c r="L28" s="2">
        <v>2</v>
      </c>
      <c r="M28" s="2">
        <v>1</v>
      </c>
      <c r="N28" s="2">
        <v>3</v>
      </c>
      <c r="O28" s="2">
        <v>3</v>
      </c>
      <c r="P28" s="2" t="s">
        <v>159</v>
      </c>
      <c r="Q28" s="2">
        <v>1</v>
      </c>
      <c r="R28" s="2">
        <v>3</v>
      </c>
      <c r="S28" s="2" t="s">
        <v>159</v>
      </c>
      <c r="T28" s="2">
        <v>1</v>
      </c>
      <c r="U28" s="2" t="s">
        <v>159</v>
      </c>
      <c r="V28" s="2">
        <v>1</v>
      </c>
      <c r="W28" s="2" t="s">
        <v>159</v>
      </c>
      <c r="X28" s="2">
        <v>1</v>
      </c>
      <c r="Y28" s="2">
        <v>1</v>
      </c>
      <c r="Z28" s="16">
        <f t="shared" si="1"/>
        <v>12</v>
      </c>
      <c r="AA28" s="16">
        <f t="shared" si="2"/>
        <v>14</v>
      </c>
      <c r="AB28" s="12">
        <f>+Y28/M28-1</f>
        <v>0</v>
      </c>
      <c r="AC28" s="12">
        <f t="shared" si="3"/>
        <v>0.16666666666666674</v>
      </c>
    </row>
    <row r="29" spans="1:29" ht="12.75">
      <c r="A29" s="2" t="s">
        <v>29</v>
      </c>
      <c r="B29" s="2">
        <v>1</v>
      </c>
      <c r="C29" s="2">
        <v>1</v>
      </c>
      <c r="D29" s="2" t="s">
        <v>159</v>
      </c>
      <c r="E29" s="2">
        <v>2</v>
      </c>
      <c r="F29" s="2" t="s">
        <v>159</v>
      </c>
      <c r="G29" s="2">
        <v>2</v>
      </c>
      <c r="H29" s="2">
        <v>1</v>
      </c>
      <c r="I29" s="2">
        <v>3</v>
      </c>
      <c r="J29" s="2" t="s">
        <v>159</v>
      </c>
      <c r="K29" s="2" t="s">
        <v>159</v>
      </c>
      <c r="L29" s="2">
        <v>1</v>
      </c>
      <c r="M29" s="2">
        <v>1</v>
      </c>
      <c r="N29" s="2" t="s">
        <v>159</v>
      </c>
      <c r="O29" s="2" t="s">
        <v>159</v>
      </c>
      <c r="P29" s="2" t="s">
        <v>159</v>
      </c>
      <c r="Q29" s="2" t="s">
        <v>159</v>
      </c>
      <c r="R29" s="2" t="s">
        <v>159</v>
      </c>
      <c r="S29" s="2">
        <v>1</v>
      </c>
      <c r="T29" s="2">
        <v>1</v>
      </c>
      <c r="U29" s="2" t="s">
        <v>159</v>
      </c>
      <c r="V29" s="2" t="s">
        <v>159</v>
      </c>
      <c r="W29" s="2" t="s">
        <v>159</v>
      </c>
      <c r="X29" s="2" t="s">
        <v>159</v>
      </c>
      <c r="Y29" s="2">
        <v>1</v>
      </c>
      <c r="Z29" s="16">
        <f t="shared" si="1"/>
        <v>12</v>
      </c>
      <c r="AA29" s="16">
        <f t="shared" si="2"/>
        <v>3</v>
      </c>
      <c r="AB29" s="12">
        <f>+Y29/M29-1</f>
        <v>0</v>
      </c>
      <c r="AC29" s="12">
        <f t="shared" si="3"/>
        <v>-0.75</v>
      </c>
    </row>
    <row r="30" spans="1:29" ht="12.75">
      <c r="A30" s="2" t="s">
        <v>30</v>
      </c>
      <c r="B30" s="2">
        <v>2</v>
      </c>
      <c r="C30" s="2">
        <v>6</v>
      </c>
      <c r="D30" s="2">
        <v>2</v>
      </c>
      <c r="E30" s="2">
        <v>2</v>
      </c>
      <c r="F30" s="2" t="s">
        <v>159</v>
      </c>
      <c r="G30" s="2" t="s">
        <v>159</v>
      </c>
      <c r="H30" s="2" t="s">
        <v>159</v>
      </c>
      <c r="I30" s="2" t="s">
        <v>159</v>
      </c>
      <c r="J30" s="2" t="s">
        <v>159</v>
      </c>
      <c r="K30" s="2" t="s">
        <v>159</v>
      </c>
      <c r="L30" s="2" t="s">
        <v>159</v>
      </c>
      <c r="M30" s="2" t="s">
        <v>159</v>
      </c>
      <c r="N30" s="2" t="s">
        <v>159</v>
      </c>
      <c r="O30" s="2" t="s">
        <v>159</v>
      </c>
      <c r="P30" s="2" t="s">
        <v>159</v>
      </c>
      <c r="Q30" s="2" t="s">
        <v>159</v>
      </c>
      <c r="R30" s="2" t="s">
        <v>159</v>
      </c>
      <c r="S30" s="2" t="s">
        <v>159</v>
      </c>
      <c r="T30" s="2" t="s">
        <v>159</v>
      </c>
      <c r="U30" s="2" t="s">
        <v>159</v>
      </c>
      <c r="V30" s="2" t="s">
        <v>159</v>
      </c>
      <c r="W30" s="2" t="s">
        <v>159</v>
      </c>
      <c r="X30" s="2" t="s">
        <v>159</v>
      </c>
      <c r="Y30" s="2" t="s">
        <v>159</v>
      </c>
      <c r="Z30" s="16">
        <f t="shared" si="1"/>
        <v>12</v>
      </c>
      <c r="AA30" s="16">
        <f t="shared" si="2"/>
        <v>0</v>
      </c>
      <c r="AB30" s="12"/>
      <c r="AC30" s="12">
        <f t="shared" si="3"/>
        <v>-1</v>
      </c>
    </row>
    <row r="31" spans="1:29" ht="12.75">
      <c r="A31" s="2" t="s">
        <v>31</v>
      </c>
      <c r="B31" s="2">
        <v>1</v>
      </c>
      <c r="C31" s="2">
        <v>1</v>
      </c>
      <c r="D31" s="2" t="s">
        <v>159</v>
      </c>
      <c r="E31" s="2">
        <v>2</v>
      </c>
      <c r="F31" s="2">
        <v>2</v>
      </c>
      <c r="G31" s="2" t="s">
        <v>159</v>
      </c>
      <c r="H31" s="2">
        <v>1</v>
      </c>
      <c r="I31" s="2">
        <v>1</v>
      </c>
      <c r="J31" s="2" t="s">
        <v>159</v>
      </c>
      <c r="K31" s="2">
        <v>1</v>
      </c>
      <c r="L31" s="2" t="s">
        <v>159</v>
      </c>
      <c r="M31" s="2">
        <v>3</v>
      </c>
      <c r="N31" s="2">
        <v>2</v>
      </c>
      <c r="O31" s="2" t="s">
        <v>159</v>
      </c>
      <c r="P31" s="2">
        <v>3</v>
      </c>
      <c r="Q31" s="2" t="s">
        <v>159</v>
      </c>
      <c r="R31" s="2">
        <v>2</v>
      </c>
      <c r="S31" s="2" t="s">
        <v>159</v>
      </c>
      <c r="T31" s="2">
        <v>2</v>
      </c>
      <c r="U31" s="2">
        <v>1</v>
      </c>
      <c r="V31" s="2">
        <v>4</v>
      </c>
      <c r="W31" s="2">
        <v>1</v>
      </c>
      <c r="X31" s="2">
        <v>1</v>
      </c>
      <c r="Y31" s="2">
        <v>1</v>
      </c>
      <c r="Z31" s="16">
        <f t="shared" si="1"/>
        <v>12</v>
      </c>
      <c r="AA31" s="16">
        <f t="shared" si="2"/>
        <v>17</v>
      </c>
      <c r="AB31" s="12">
        <f>+Y31/M31-1</f>
        <v>-0.6666666666666667</v>
      </c>
      <c r="AC31" s="12">
        <f t="shared" si="3"/>
        <v>0.41666666666666674</v>
      </c>
    </row>
    <row r="32" spans="1:29" ht="12.75">
      <c r="A32" s="2" t="s">
        <v>52</v>
      </c>
      <c r="B32" s="2" t="s">
        <v>159</v>
      </c>
      <c r="C32" s="2" t="s">
        <v>159</v>
      </c>
      <c r="D32" s="2" t="s">
        <v>159</v>
      </c>
      <c r="E32" s="2" t="s">
        <v>159</v>
      </c>
      <c r="F32" s="2" t="s">
        <v>159</v>
      </c>
      <c r="G32" s="2" t="s">
        <v>159</v>
      </c>
      <c r="H32" s="2" t="s">
        <v>159</v>
      </c>
      <c r="I32" s="2" t="s">
        <v>159</v>
      </c>
      <c r="J32" s="2" t="s">
        <v>159</v>
      </c>
      <c r="K32" s="2" t="s">
        <v>159</v>
      </c>
      <c r="L32" s="2" t="s">
        <v>159</v>
      </c>
      <c r="M32" s="2" t="s">
        <v>159</v>
      </c>
      <c r="N32" s="2" t="s">
        <v>159</v>
      </c>
      <c r="O32" s="2" t="s">
        <v>159</v>
      </c>
      <c r="P32" s="2" t="s">
        <v>159</v>
      </c>
      <c r="Q32" s="2" t="s">
        <v>159</v>
      </c>
      <c r="R32" s="2" t="s">
        <v>159</v>
      </c>
      <c r="S32" s="2" t="s">
        <v>159</v>
      </c>
      <c r="T32" s="2" t="s">
        <v>159</v>
      </c>
      <c r="U32" s="2" t="s">
        <v>159</v>
      </c>
      <c r="V32" s="2">
        <v>4</v>
      </c>
      <c r="W32" s="2" t="s">
        <v>159</v>
      </c>
      <c r="X32" s="2" t="s">
        <v>159</v>
      </c>
      <c r="Y32" s="2" t="s">
        <v>159</v>
      </c>
      <c r="Z32" s="16">
        <f t="shared" si="1"/>
        <v>0</v>
      </c>
      <c r="AA32" s="16">
        <f t="shared" si="2"/>
        <v>4</v>
      </c>
      <c r="AB32" s="12"/>
      <c r="AC32" s="12"/>
    </row>
    <row r="33" spans="1:29" ht="12.75">
      <c r="A33" s="2" t="s">
        <v>155</v>
      </c>
      <c r="B33" s="2" t="s">
        <v>159</v>
      </c>
      <c r="C33" s="2" t="s">
        <v>159</v>
      </c>
      <c r="D33" s="2" t="s">
        <v>159</v>
      </c>
      <c r="E33" s="2" t="s">
        <v>159</v>
      </c>
      <c r="F33" s="2" t="s">
        <v>159</v>
      </c>
      <c r="G33" s="2" t="s">
        <v>159</v>
      </c>
      <c r="H33" s="2" t="s">
        <v>159</v>
      </c>
      <c r="I33" s="2" t="s">
        <v>159</v>
      </c>
      <c r="J33" s="2" t="s">
        <v>159</v>
      </c>
      <c r="K33" s="2" t="s">
        <v>159</v>
      </c>
      <c r="L33" s="2" t="s">
        <v>159</v>
      </c>
      <c r="M33" s="2" t="s">
        <v>159</v>
      </c>
      <c r="N33" s="2" t="s">
        <v>159</v>
      </c>
      <c r="O33" s="2" t="s">
        <v>159</v>
      </c>
      <c r="P33" s="2" t="s">
        <v>159</v>
      </c>
      <c r="Q33" s="2" t="s">
        <v>159</v>
      </c>
      <c r="R33" s="2" t="s">
        <v>159</v>
      </c>
      <c r="S33" s="2" t="s">
        <v>159</v>
      </c>
      <c r="T33" s="2" t="s">
        <v>159</v>
      </c>
      <c r="U33" s="2" t="s">
        <v>159</v>
      </c>
      <c r="V33" s="2">
        <v>1</v>
      </c>
      <c r="W33" s="2" t="s">
        <v>159</v>
      </c>
      <c r="X33" s="2" t="s">
        <v>159</v>
      </c>
      <c r="Y33" s="2" t="s">
        <v>159</v>
      </c>
      <c r="Z33" s="16">
        <f t="shared" si="1"/>
        <v>0</v>
      </c>
      <c r="AA33" s="16">
        <f t="shared" si="2"/>
        <v>1</v>
      </c>
      <c r="AB33" s="12"/>
      <c r="AC33" s="12"/>
    </row>
    <row r="34" spans="1:29" ht="12.75">
      <c r="A34" s="2" t="s">
        <v>47</v>
      </c>
      <c r="B34" s="2" t="s">
        <v>159</v>
      </c>
      <c r="C34" s="2" t="s">
        <v>159</v>
      </c>
      <c r="D34" s="2" t="s">
        <v>159</v>
      </c>
      <c r="E34" s="2" t="s">
        <v>159</v>
      </c>
      <c r="F34" s="2">
        <v>1</v>
      </c>
      <c r="G34" s="2">
        <v>1</v>
      </c>
      <c r="H34" s="2" t="s">
        <v>159</v>
      </c>
      <c r="I34" s="2" t="s">
        <v>159</v>
      </c>
      <c r="J34" s="2" t="s">
        <v>159</v>
      </c>
      <c r="K34" s="2" t="s">
        <v>159</v>
      </c>
      <c r="L34" s="2">
        <v>7</v>
      </c>
      <c r="M34" s="2">
        <v>2</v>
      </c>
      <c r="N34" s="2" t="s">
        <v>159</v>
      </c>
      <c r="O34" s="2" t="s">
        <v>159</v>
      </c>
      <c r="P34" s="2" t="s">
        <v>159</v>
      </c>
      <c r="Q34" s="2" t="s">
        <v>159</v>
      </c>
      <c r="R34" s="2">
        <v>1</v>
      </c>
      <c r="S34" s="2" t="s">
        <v>159</v>
      </c>
      <c r="T34" s="2" t="s">
        <v>159</v>
      </c>
      <c r="U34" s="2">
        <v>2</v>
      </c>
      <c r="V34" s="2">
        <v>1</v>
      </c>
      <c r="W34" s="2" t="s">
        <v>159</v>
      </c>
      <c r="X34" s="2" t="s">
        <v>159</v>
      </c>
      <c r="Y34" s="2" t="s">
        <v>159</v>
      </c>
      <c r="Z34" s="16">
        <f t="shared" si="1"/>
        <v>11</v>
      </c>
      <c r="AA34" s="16">
        <f t="shared" si="2"/>
        <v>4</v>
      </c>
      <c r="AB34" s="12"/>
      <c r="AC34" s="12">
        <f t="shared" si="3"/>
        <v>-0.6363636363636364</v>
      </c>
    </row>
    <row r="35" spans="1:29" ht="12.75">
      <c r="A35" s="2" t="s">
        <v>87</v>
      </c>
      <c r="B35" s="2" t="s">
        <v>159</v>
      </c>
      <c r="C35" s="2" t="s">
        <v>159</v>
      </c>
      <c r="D35" s="2" t="s">
        <v>159</v>
      </c>
      <c r="E35" s="2" t="s">
        <v>159</v>
      </c>
      <c r="F35" s="2" t="s">
        <v>159</v>
      </c>
      <c r="G35" s="2" t="s">
        <v>159</v>
      </c>
      <c r="H35" s="2" t="s">
        <v>159</v>
      </c>
      <c r="I35" s="2" t="s">
        <v>159</v>
      </c>
      <c r="J35" s="2" t="s">
        <v>159</v>
      </c>
      <c r="K35" s="2" t="s">
        <v>159</v>
      </c>
      <c r="L35" s="2" t="s">
        <v>159</v>
      </c>
      <c r="M35" s="2" t="s">
        <v>159</v>
      </c>
      <c r="N35" s="2" t="s">
        <v>159</v>
      </c>
      <c r="O35" s="2" t="s">
        <v>159</v>
      </c>
      <c r="P35" s="2" t="s">
        <v>159</v>
      </c>
      <c r="Q35" s="2" t="s">
        <v>159</v>
      </c>
      <c r="R35" s="2" t="s">
        <v>159</v>
      </c>
      <c r="S35" s="2">
        <v>2</v>
      </c>
      <c r="T35" s="2">
        <v>6</v>
      </c>
      <c r="U35" s="2">
        <v>7</v>
      </c>
      <c r="V35" s="2">
        <v>5</v>
      </c>
      <c r="W35" s="2">
        <v>11</v>
      </c>
      <c r="X35" s="2">
        <v>4</v>
      </c>
      <c r="Y35" s="2">
        <v>5</v>
      </c>
      <c r="Z35" s="16">
        <f t="shared" si="1"/>
        <v>0</v>
      </c>
      <c r="AA35" s="16">
        <f t="shared" si="2"/>
        <v>40</v>
      </c>
      <c r="AB35" s="12"/>
      <c r="AC35" s="12"/>
    </row>
    <row r="36" spans="1:29" ht="12.75">
      <c r="A36" s="2" t="s">
        <v>150</v>
      </c>
      <c r="B36" s="2" t="s">
        <v>159</v>
      </c>
      <c r="C36" s="2" t="s">
        <v>159</v>
      </c>
      <c r="D36" s="2" t="s">
        <v>159</v>
      </c>
      <c r="E36" s="2" t="s">
        <v>159</v>
      </c>
      <c r="F36" s="2" t="s">
        <v>159</v>
      </c>
      <c r="G36" s="2" t="s">
        <v>159</v>
      </c>
      <c r="H36" s="2" t="s">
        <v>159</v>
      </c>
      <c r="I36" s="2" t="s">
        <v>159</v>
      </c>
      <c r="J36" s="2" t="s">
        <v>159</v>
      </c>
      <c r="K36" s="2" t="s">
        <v>159</v>
      </c>
      <c r="L36" s="2" t="s">
        <v>159</v>
      </c>
      <c r="M36" s="2" t="s">
        <v>159</v>
      </c>
      <c r="N36" s="2" t="s">
        <v>159</v>
      </c>
      <c r="O36" s="2" t="s">
        <v>159</v>
      </c>
      <c r="P36" s="2" t="s">
        <v>159</v>
      </c>
      <c r="Q36" s="2" t="s">
        <v>159</v>
      </c>
      <c r="R36" s="2">
        <v>2</v>
      </c>
      <c r="S36" s="2">
        <v>5</v>
      </c>
      <c r="T36" s="2">
        <v>2</v>
      </c>
      <c r="U36" s="2">
        <v>6</v>
      </c>
      <c r="V36" s="2">
        <v>3</v>
      </c>
      <c r="W36" s="2">
        <v>2</v>
      </c>
      <c r="X36" s="2" t="s">
        <v>159</v>
      </c>
      <c r="Y36" s="2">
        <v>7</v>
      </c>
      <c r="Z36" s="16">
        <f t="shared" si="1"/>
        <v>0</v>
      </c>
      <c r="AA36" s="16">
        <f t="shared" si="2"/>
        <v>27</v>
      </c>
      <c r="AB36" s="12"/>
      <c r="AC36" s="12"/>
    </row>
    <row r="37" spans="1:29" ht="12.75">
      <c r="A37" s="2" t="s">
        <v>32</v>
      </c>
      <c r="B37" s="2" t="s">
        <v>159</v>
      </c>
      <c r="C37" s="2" t="s">
        <v>159</v>
      </c>
      <c r="D37" s="2" t="s">
        <v>159</v>
      </c>
      <c r="E37" s="2" t="s">
        <v>159</v>
      </c>
      <c r="F37" s="2" t="s">
        <v>159</v>
      </c>
      <c r="G37" s="2" t="s">
        <v>159</v>
      </c>
      <c r="H37" s="2" t="s">
        <v>159</v>
      </c>
      <c r="I37" s="2" t="s">
        <v>159</v>
      </c>
      <c r="J37" s="2" t="s">
        <v>159</v>
      </c>
      <c r="K37" s="2" t="s">
        <v>159</v>
      </c>
      <c r="L37" s="2" t="s">
        <v>159</v>
      </c>
      <c r="M37" s="2" t="s">
        <v>159</v>
      </c>
      <c r="N37" s="2" t="s">
        <v>159</v>
      </c>
      <c r="O37" s="2" t="s">
        <v>159</v>
      </c>
      <c r="P37" s="2" t="s">
        <v>159</v>
      </c>
      <c r="Q37" s="2" t="s">
        <v>159</v>
      </c>
      <c r="R37" s="2">
        <v>1</v>
      </c>
      <c r="S37" s="2" t="s">
        <v>159</v>
      </c>
      <c r="T37" s="2" t="s">
        <v>159</v>
      </c>
      <c r="U37" s="2" t="s">
        <v>159</v>
      </c>
      <c r="V37" s="2" t="s">
        <v>159</v>
      </c>
      <c r="W37" s="2" t="s">
        <v>159</v>
      </c>
      <c r="X37" s="2" t="s">
        <v>159</v>
      </c>
      <c r="Y37" s="2" t="s">
        <v>159</v>
      </c>
      <c r="Z37" s="16">
        <f t="shared" si="1"/>
        <v>0</v>
      </c>
      <c r="AA37" s="16">
        <f t="shared" si="2"/>
        <v>1</v>
      </c>
      <c r="AB37" s="12"/>
      <c r="AC37" s="12"/>
    </row>
    <row r="38" spans="1:29" ht="12.75">
      <c r="A38" s="2" t="s">
        <v>158</v>
      </c>
      <c r="B38" s="2" t="s">
        <v>159</v>
      </c>
      <c r="C38" s="2">
        <v>1</v>
      </c>
      <c r="D38" s="2" t="s">
        <v>159</v>
      </c>
      <c r="E38" s="2" t="s">
        <v>159</v>
      </c>
      <c r="F38" s="2">
        <v>1</v>
      </c>
      <c r="G38" s="2">
        <v>1</v>
      </c>
      <c r="H38" s="2">
        <v>3</v>
      </c>
      <c r="I38" s="2">
        <v>1</v>
      </c>
      <c r="J38" s="2">
        <v>1</v>
      </c>
      <c r="K38" s="2">
        <v>1</v>
      </c>
      <c r="L38" s="2">
        <v>3</v>
      </c>
      <c r="M38" s="2">
        <v>8</v>
      </c>
      <c r="N38" s="2" t="s">
        <v>159</v>
      </c>
      <c r="O38" s="2" t="s">
        <v>159</v>
      </c>
      <c r="P38" s="2">
        <v>2</v>
      </c>
      <c r="Q38" s="2">
        <v>30</v>
      </c>
      <c r="R38" s="2" t="s">
        <v>159</v>
      </c>
      <c r="S38" s="2" t="s">
        <v>159</v>
      </c>
      <c r="T38" s="2" t="s">
        <v>159</v>
      </c>
      <c r="U38" s="2" t="s">
        <v>159</v>
      </c>
      <c r="V38" s="2" t="s">
        <v>159</v>
      </c>
      <c r="W38" s="2" t="s">
        <v>159</v>
      </c>
      <c r="X38" s="2" t="s">
        <v>159</v>
      </c>
      <c r="Y38" s="2" t="s">
        <v>159</v>
      </c>
      <c r="Z38" s="16">
        <f t="shared" si="1"/>
        <v>20</v>
      </c>
      <c r="AA38" s="16">
        <f t="shared" si="2"/>
        <v>32</v>
      </c>
      <c r="AB38" s="12"/>
      <c r="AC38" s="12">
        <f t="shared" si="3"/>
        <v>0.6000000000000001</v>
      </c>
    </row>
    <row r="39" spans="1:29" ht="12.75">
      <c r="A39" s="2" t="s">
        <v>33</v>
      </c>
      <c r="B39" s="2" t="s">
        <v>159</v>
      </c>
      <c r="C39" s="2" t="s">
        <v>159</v>
      </c>
      <c r="D39" s="2">
        <v>1</v>
      </c>
      <c r="E39" s="2" t="s">
        <v>159</v>
      </c>
      <c r="F39" s="2" t="s">
        <v>159</v>
      </c>
      <c r="G39" s="2" t="s">
        <v>159</v>
      </c>
      <c r="H39" s="2" t="s">
        <v>159</v>
      </c>
      <c r="I39" s="2">
        <v>2</v>
      </c>
      <c r="J39" s="2" t="s">
        <v>159</v>
      </c>
      <c r="K39" s="2" t="s">
        <v>159</v>
      </c>
      <c r="L39" s="2" t="s">
        <v>159</v>
      </c>
      <c r="M39" s="2">
        <v>3</v>
      </c>
      <c r="N39" s="2">
        <v>1</v>
      </c>
      <c r="O39" s="2" t="s">
        <v>159</v>
      </c>
      <c r="P39" s="2">
        <v>1</v>
      </c>
      <c r="Q39" s="2" t="s">
        <v>159</v>
      </c>
      <c r="R39" s="2" t="s">
        <v>159</v>
      </c>
      <c r="S39" s="2">
        <v>1</v>
      </c>
      <c r="T39" s="2" t="s">
        <v>159</v>
      </c>
      <c r="U39" s="2" t="s">
        <v>159</v>
      </c>
      <c r="V39" s="2" t="s">
        <v>159</v>
      </c>
      <c r="W39" s="2" t="s">
        <v>159</v>
      </c>
      <c r="X39" s="2">
        <v>1</v>
      </c>
      <c r="Y39" s="2">
        <v>1</v>
      </c>
      <c r="Z39" s="16">
        <f>SUM(B39:M39)</f>
        <v>6</v>
      </c>
      <c r="AA39" s="16">
        <f t="shared" si="2"/>
        <v>5</v>
      </c>
      <c r="AB39" s="12">
        <f>+Y39/M39-1</f>
        <v>-0.6666666666666667</v>
      </c>
      <c r="AC39" s="12">
        <f t="shared" si="3"/>
        <v>-0.16666666666666663</v>
      </c>
    </row>
    <row r="40" spans="1:29" ht="12.75">
      <c r="A40" s="80" t="s">
        <v>49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</row>
  </sheetData>
  <mergeCells count="8">
    <mergeCell ref="A1:AC1"/>
    <mergeCell ref="A2:AC2"/>
    <mergeCell ref="A3:AC3"/>
    <mergeCell ref="A4:AC4"/>
    <mergeCell ref="A5:A6"/>
    <mergeCell ref="A40:AC40"/>
    <mergeCell ref="Z5:AA5"/>
    <mergeCell ref="AB5:AC5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6"/>
  <sheetViews>
    <sheetView zoomScale="75" zoomScaleNormal="75" workbookViewId="0" topLeftCell="A1">
      <selection activeCell="AA7" sqref="AA7:AA14"/>
    </sheetView>
  </sheetViews>
  <sheetFormatPr defaultColWidth="11.421875" defaultRowHeight="12.75"/>
  <cols>
    <col min="1" max="1" width="16.8515625" style="0" bestFit="1" customWidth="1"/>
    <col min="2" max="2" width="4.28125" style="0" bestFit="1" customWidth="1"/>
    <col min="3" max="3" width="4.140625" style="0" bestFit="1" customWidth="1"/>
    <col min="4" max="5" width="4.28125" style="0" bestFit="1" customWidth="1"/>
    <col min="6" max="6" width="4.140625" style="0" bestFit="1" customWidth="1"/>
    <col min="7" max="7" width="3.8515625" style="0" bestFit="1" customWidth="1"/>
    <col min="8" max="8" width="3.7109375" style="0" bestFit="1" customWidth="1"/>
    <col min="9" max="9" width="4.421875" style="0" bestFit="1" customWidth="1"/>
    <col min="10" max="10" width="4.28125" style="0" bestFit="1" customWidth="1"/>
    <col min="11" max="11" width="4.421875" style="0" bestFit="1" customWidth="1"/>
    <col min="12" max="12" width="4.28125" style="0" bestFit="1" customWidth="1"/>
    <col min="13" max="13" width="4.140625" style="0" bestFit="1" customWidth="1"/>
    <col min="14" max="14" width="4.28125" style="0" bestFit="1" customWidth="1"/>
    <col min="15" max="15" width="4.140625" style="0" bestFit="1" customWidth="1"/>
    <col min="16" max="17" width="4.28125" style="0" bestFit="1" customWidth="1"/>
    <col min="18" max="19" width="4.140625" style="0" bestFit="1" customWidth="1"/>
    <col min="20" max="20" width="4.00390625" style="0" customWidth="1"/>
    <col min="21" max="21" width="4.8515625" style="0" bestFit="1" customWidth="1"/>
    <col min="22" max="25" width="4.8515625" style="0" customWidth="1"/>
    <col min="26" max="26" width="9.28125" style="0" customWidth="1"/>
    <col min="27" max="27" width="10.28125" style="0" customWidth="1"/>
    <col min="28" max="28" width="7.7109375" style="0" bestFit="1" customWidth="1"/>
    <col min="29" max="29" width="10.28125" style="0" customWidth="1"/>
  </cols>
  <sheetData>
    <row r="1" spans="1:29" ht="12.75">
      <c r="A1" s="78" t="s">
        <v>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5.75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ht="15">
      <c r="A3" s="85" t="s">
        <v>60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12.75">
      <c r="A4" s="86" t="s">
        <v>153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s="1" customFormat="1" ht="12.75">
      <c r="A5" s="82" t="s">
        <v>0</v>
      </c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3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3" t="s">
        <v>54</v>
      </c>
      <c r="AA5" s="83"/>
      <c r="AB5" s="84" t="s">
        <v>63</v>
      </c>
      <c r="AC5" s="84"/>
    </row>
    <row r="6" spans="1:29" s="1" customFormat="1" ht="23.25" customHeight="1">
      <c r="A6" s="82"/>
      <c r="B6" s="8" t="s">
        <v>34</v>
      </c>
      <c r="C6" s="8" t="s">
        <v>35</v>
      </c>
      <c r="D6" s="8" t="s">
        <v>36</v>
      </c>
      <c r="E6" s="8" t="s">
        <v>37</v>
      </c>
      <c r="F6" s="8" t="s">
        <v>38</v>
      </c>
      <c r="G6" s="8" t="s">
        <v>39</v>
      </c>
      <c r="H6" s="8" t="s">
        <v>40</v>
      </c>
      <c r="I6" s="8" t="s">
        <v>41</v>
      </c>
      <c r="J6" s="8" t="s">
        <v>42</v>
      </c>
      <c r="K6" s="8" t="s">
        <v>43</v>
      </c>
      <c r="L6" s="8" t="s">
        <v>44</v>
      </c>
      <c r="M6" s="8" t="s">
        <v>45</v>
      </c>
      <c r="N6" s="8" t="s">
        <v>34</v>
      </c>
      <c r="O6" s="8" t="s">
        <v>35</v>
      </c>
      <c r="P6" s="8" t="s">
        <v>36</v>
      </c>
      <c r="Q6" s="8" t="s">
        <v>37</v>
      </c>
      <c r="R6" s="8" t="s">
        <v>38</v>
      </c>
      <c r="S6" s="8" t="s">
        <v>39</v>
      </c>
      <c r="T6" s="8" t="s">
        <v>40</v>
      </c>
      <c r="U6" s="8" t="s">
        <v>41</v>
      </c>
      <c r="V6" s="8" t="s">
        <v>42</v>
      </c>
      <c r="W6" s="8" t="s">
        <v>43</v>
      </c>
      <c r="X6" s="8" t="s">
        <v>44</v>
      </c>
      <c r="Y6" s="8" t="s">
        <v>45</v>
      </c>
      <c r="Z6" s="13" t="s">
        <v>72</v>
      </c>
      <c r="AA6" s="13" t="s">
        <v>163</v>
      </c>
      <c r="AB6" s="50" t="s">
        <v>45</v>
      </c>
      <c r="AC6" s="13" t="s">
        <v>161</v>
      </c>
    </row>
    <row r="7" spans="1:29" ht="12.75">
      <c r="A7" s="9" t="s">
        <v>62</v>
      </c>
      <c r="B7" s="10">
        <f>SUM(B8:B14)</f>
        <v>80</v>
      </c>
      <c r="C7" s="10">
        <f aca="true" t="shared" si="0" ref="C7:Y7">SUM(C8:C14)</f>
        <v>70</v>
      </c>
      <c r="D7" s="10">
        <f t="shared" si="0"/>
        <v>61</v>
      </c>
      <c r="E7" s="10">
        <f t="shared" si="0"/>
        <v>90</v>
      </c>
      <c r="F7" s="10">
        <f t="shared" si="0"/>
        <v>59</v>
      </c>
      <c r="G7" s="10">
        <f t="shared" si="0"/>
        <v>36</v>
      </c>
      <c r="H7" s="10">
        <f t="shared" si="0"/>
        <v>71</v>
      </c>
      <c r="I7" s="10">
        <f t="shared" si="0"/>
        <v>77</v>
      </c>
      <c r="J7" s="10">
        <f t="shared" si="0"/>
        <v>67</v>
      </c>
      <c r="K7" s="10">
        <f t="shared" si="0"/>
        <v>104</v>
      </c>
      <c r="L7" s="10">
        <f t="shared" si="0"/>
        <v>82</v>
      </c>
      <c r="M7" s="10">
        <f t="shared" si="0"/>
        <v>253</v>
      </c>
      <c r="N7" s="10">
        <f t="shared" si="0"/>
        <v>90</v>
      </c>
      <c r="O7" s="10">
        <f t="shared" si="0"/>
        <v>65</v>
      </c>
      <c r="P7" s="10">
        <f t="shared" si="0"/>
        <v>126</v>
      </c>
      <c r="Q7" s="10">
        <f t="shared" si="0"/>
        <v>114</v>
      </c>
      <c r="R7" s="10">
        <f t="shared" si="0"/>
        <v>148</v>
      </c>
      <c r="S7" s="10">
        <f t="shared" si="0"/>
        <v>100</v>
      </c>
      <c r="T7" s="10">
        <f t="shared" si="0"/>
        <v>110</v>
      </c>
      <c r="U7" s="10">
        <f t="shared" si="0"/>
        <v>129</v>
      </c>
      <c r="V7" s="10">
        <f t="shared" si="0"/>
        <v>114</v>
      </c>
      <c r="W7" s="10">
        <f t="shared" si="0"/>
        <v>120</v>
      </c>
      <c r="X7" s="10">
        <f t="shared" si="0"/>
        <v>98</v>
      </c>
      <c r="Y7" s="10">
        <f t="shared" si="0"/>
        <v>154</v>
      </c>
      <c r="Z7" s="15">
        <f>SUM(Z8:Z14)</f>
        <v>1050</v>
      </c>
      <c r="AA7" s="15">
        <f>SUM(AA8:AA14)</f>
        <v>1368</v>
      </c>
      <c r="AB7" s="12">
        <f>+Y7/M7-1</f>
        <v>-0.3913043478260869</v>
      </c>
      <c r="AC7" s="12">
        <f>SUM(N7:Y7)/SUM(B7:M7)-1</f>
        <v>0.30285714285714294</v>
      </c>
    </row>
    <row r="8" spans="1:29" ht="12.75">
      <c r="A8" s="17" t="s">
        <v>48</v>
      </c>
      <c r="B8" s="62">
        <v>4</v>
      </c>
      <c r="C8" s="62" t="s">
        <v>159</v>
      </c>
      <c r="D8" s="62">
        <v>1</v>
      </c>
      <c r="E8" s="62">
        <v>7</v>
      </c>
      <c r="F8" s="62">
        <v>1</v>
      </c>
      <c r="G8" s="62">
        <v>2</v>
      </c>
      <c r="H8" s="62">
        <v>2</v>
      </c>
      <c r="I8" s="62">
        <v>2</v>
      </c>
      <c r="J8" s="62">
        <v>2</v>
      </c>
      <c r="K8" s="62">
        <v>3</v>
      </c>
      <c r="L8" s="62" t="s">
        <v>159</v>
      </c>
      <c r="M8" s="62">
        <v>3</v>
      </c>
      <c r="N8" s="62">
        <v>4</v>
      </c>
      <c r="O8" s="62">
        <v>1</v>
      </c>
      <c r="P8" s="62">
        <v>4</v>
      </c>
      <c r="Q8" s="62">
        <v>1</v>
      </c>
      <c r="R8" s="62">
        <v>7</v>
      </c>
      <c r="S8" s="62">
        <v>2</v>
      </c>
      <c r="T8" s="62">
        <v>1</v>
      </c>
      <c r="U8" s="62">
        <v>2</v>
      </c>
      <c r="V8" s="62">
        <v>3</v>
      </c>
      <c r="W8" s="62" t="s">
        <v>159</v>
      </c>
      <c r="X8" s="62" t="s">
        <v>159</v>
      </c>
      <c r="Y8" s="62">
        <v>1</v>
      </c>
      <c r="Z8" s="16">
        <f>SUM(B8:M8)</f>
        <v>27</v>
      </c>
      <c r="AA8" s="16">
        <f>SUM(N8:Y8)</f>
        <v>26</v>
      </c>
      <c r="AB8" s="12">
        <f aca="true" t="shared" si="1" ref="AB8:AB14">+Y8/M8-1</f>
        <v>-0.6666666666666667</v>
      </c>
      <c r="AC8" s="12">
        <f aca="true" t="shared" si="2" ref="AC8:AC14">SUM(N8:Y8)/SUM(B8:M8)-1</f>
        <v>-0.03703703703703709</v>
      </c>
    </row>
    <row r="9" spans="1:29" ht="12.75">
      <c r="A9" s="18" t="s">
        <v>14</v>
      </c>
      <c r="B9" s="62">
        <v>14</v>
      </c>
      <c r="C9" s="62">
        <v>17</v>
      </c>
      <c r="D9" s="62">
        <v>27</v>
      </c>
      <c r="E9" s="62">
        <v>27</v>
      </c>
      <c r="F9" s="62">
        <v>17</v>
      </c>
      <c r="G9" s="62">
        <v>13</v>
      </c>
      <c r="H9" s="62">
        <v>44</v>
      </c>
      <c r="I9" s="62">
        <v>48</v>
      </c>
      <c r="J9" s="62">
        <v>24</v>
      </c>
      <c r="K9" s="62">
        <v>33</v>
      </c>
      <c r="L9" s="62">
        <v>23</v>
      </c>
      <c r="M9" s="62">
        <v>139</v>
      </c>
      <c r="N9" s="62">
        <v>33</v>
      </c>
      <c r="O9" s="62">
        <v>5</v>
      </c>
      <c r="P9" s="62">
        <v>19</v>
      </c>
      <c r="Q9" s="62">
        <v>18</v>
      </c>
      <c r="R9" s="62">
        <v>42</v>
      </c>
      <c r="S9" s="62">
        <v>21</v>
      </c>
      <c r="T9" s="62">
        <v>19</v>
      </c>
      <c r="U9" s="62">
        <v>14</v>
      </c>
      <c r="V9" s="62">
        <v>11</v>
      </c>
      <c r="W9" s="62">
        <v>14</v>
      </c>
      <c r="X9" s="62">
        <v>14</v>
      </c>
      <c r="Y9" s="62">
        <v>20</v>
      </c>
      <c r="Z9" s="16">
        <f aca="true" t="shared" si="3" ref="Z9:Z14">SUM(B9:M9)</f>
        <v>426</v>
      </c>
      <c r="AA9" s="16">
        <f aca="true" t="shared" si="4" ref="AA9:AA14">SUM(N9:Y9)</f>
        <v>230</v>
      </c>
      <c r="AB9" s="12">
        <f t="shared" si="1"/>
        <v>-0.8561151079136691</v>
      </c>
      <c r="AC9" s="12">
        <f t="shared" si="2"/>
        <v>-0.460093896713615</v>
      </c>
    </row>
    <row r="10" spans="1:29" ht="12.75">
      <c r="A10" s="18" t="s">
        <v>19</v>
      </c>
      <c r="B10" s="62">
        <v>2</v>
      </c>
      <c r="C10" s="62">
        <v>7</v>
      </c>
      <c r="D10" s="62">
        <v>8</v>
      </c>
      <c r="E10" s="62">
        <v>20</v>
      </c>
      <c r="F10" s="62">
        <v>6</v>
      </c>
      <c r="G10" s="62">
        <v>3</v>
      </c>
      <c r="H10" s="62">
        <v>6</v>
      </c>
      <c r="I10" s="62">
        <v>3</v>
      </c>
      <c r="J10" s="62">
        <v>13</v>
      </c>
      <c r="K10" s="62">
        <v>5</v>
      </c>
      <c r="L10" s="62">
        <v>9</v>
      </c>
      <c r="M10" s="62">
        <v>10</v>
      </c>
      <c r="N10" s="62">
        <v>9</v>
      </c>
      <c r="O10" s="62">
        <v>11</v>
      </c>
      <c r="P10" s="62">
        <v>22</v>
      </c>
      <c r="Q10" s="62">
        <v>27</v>
      </c>
      <c r="R10" s="62">
        <v>17</v>
      </c>
      <c r="S10" s="62">
        <v>22</v>
      </c>
      <c r="T10" s="62">
        <v>13</v>
      </c>
      <c r="U10" s="62">
        <v>10</v>
      </c>
      <c r="V10" s="62">
        <v>23</v>
      </c>
      <c r="W10" s="62">
        <v>20</v>
      </c>
      <c r="X10" s="62">
        <v>22</v>
      </c>
      <c r="Y10" s="62">
        <v>40</v>
      </c>
      <c r="Z10" s="16">
        <f t="shared" si="3"/>
        <v>92</v>
      </c>
      <c r="AA10" s="16">
        <f t="shared" si="4"/>
        <v>236</v>
      </c>
      <c r="AB10" s="12">
        <f t="shared" si="1"/>
        <v>3</v>
      </c>
      <c r="AC10" s="12">
        <f t="shared" si="2"/>
        <v>1.5652173913043477</v>
      </c>
    </row>
    <row r="11" spans="1:29" ht="12.75">
      <c r="A11" s="18" t="s">
        <v>21</v>
      </c>
      <c r="B11" s="62">
        <v>41</v>
      </c>
      <c r="C11" s="62">
        <v>30</v>
      </c>
      <c r="D11" s="62">
        <v>18</v>
      </c>
      <c r="E11" s="62">
        <v>23</v>
      </c>
      <c r="F11" s="62">
        <v>24</v>
      </c>
      <c r="G11" s="62">
        <v>10</v>
      </c>
      <c r="H11" s="62">
        <v>18</v>
      </c>
      <c r="I11" s="62">
        <v>17</v>
      </c>
      <c r="J11" s="62">
        <v>15</v>
      </c>
      <c r="K11" s="62">
        <v>45</v>
      </c>
      <c r="L11" s="62">
        <v>32</v>
      </c>
      <c r="M11" s="62">
        <v>42</v>
      </c>
      <c r="N11" s="62">
        <v>22</v>
      </c>
      <c r="O11" s="62">
        <v>33</v>
      </c>
      <c r="P11" s="62">
        <v>70</v>
      </c>
      <c r="Q11" s="62">
        <v>45</v>
      </c>
      <c r="R11" s="62">
        <v>24</v>
      </c>
      <c r="S11" s="62">
        <v>41</v>
      </c>
      <c r="T11" s="62">
        <v>44</v>
      </c>
      <c r="U11" s="62">
        <v>54</v>
      </c>
      <c r="V11" s="62">
        <v>38</v>
      </c>
      <c r="W11" s="62">
        <v>39</v>
      </c>
      <c r="X11" s="62">
        <v>41</v>
      </c>
      <c r="Y11" s="62">
        <v>44</v>
      </c>
      <c r="Z11" s="16">
        <f t="shared" si="3"/>
        <v>315</v>
      </c>
      <c r="AA11" s="16">
        <f t="shared" si="4"/>
        <v>495</v>
      </c>
      <c r="AB11" s="12">
        <f t="shared" si="1"/>
        <v>0.04761904761904767</v>
      </c>
      <c r="AC11" s="12">
        <f t="shared" si="2"/>
        <v>0.5714285714285714</v>
      </c>
    </row>
    <row r="12" spans="1:29" ht="12.75">
      <c r="A12" s="17" t="s">
        <v>64</v>
      </c>
      <c r="B12" s="62" t="s">
        <v>159</v>
      </c>
      <c r="C12" s="62" t="s">
        <v>159</v>
      </c>
      <c r="D12" s="62" t="s">
        <v>159</v>
      </c>
      <c r="E12" s="62" t="s">
        <v>159</v>
      </c>
      <c r="F12" s="62" t="s">
        <v>159</v>
      </c>
      <c r="G12" s="62" t="s">
        <v>159</v>
      </c>
      <c r="H12" s="62" t="s">
        <v>159</v>
      </c>
      <c r="I12" s="62" t="s">
        <v>159</v>
      </c>
      <c r="J12" s="62" t="s">
        <v>159</v>
      </c>
      <c r="K12" s="62" t="s">
        <v>159</v>
      </c>
      <c r="L12" s="62" t="s">
        <v>159</v>
      </c>
      <c r="M12" s="62">
        <v>3</v>
      </c>
      <c r="N12" s="62">
        <v>1</v>
      </c>
      <c r="O12" s="62">
        <v>1</v>
      </c>
      <c r="P12" s="62">
        <v>4</v>
      </c>
      <c r="Q12" s="62">
        <v>3</v>
      </c>
      <c r="R12" s="62">
        <v>2</v>
      </c>
      <c r="S12" s="62" t="s">
        <v>159</v>
      </c>
      <c r="T12" s="62">
        <v>3</v>
      </c>
      <c r="U12" s="62">
        <v>1</v>
      </c>
      <c r="V12" s="62">
        <v>6</v>
      </c>
      <c r="W12" s="62">
        <v>5</v>
      </c>
      <c r="X12" s="62">
        <v>1</v>
      </c>
      <c r="Y12" s="62">
        <v>21</v>
      </c>
      <c r="Z12" s="16">
        <f t="shared" si="3"/>
        <v>3</v>
      </c>
      <c r="AA12" s="16">
        <f t="shared" si="4"/>
        <v>48</v>
      </c>
      <c r="AB12" s="12">
        <f t="shared" si="1"/>
        <v>6</v>
      </c>
      <c r="AC12" s="12">
        <f t="shared" si="2"/>
        <v>15</v>
      </c>
    </row>
    <row r="13" spans="1:29" ht="12.75">
      <c r="A13" s="18" t="s">
        <v>52</v>
      </c>
      <c r="B13" s="62" t="s">
        <v>159</v>
      </c>
      <c r="C13" s="62" t="s">
        <v>159</v>
      </c>
      <c r="D13" s="62">
        <v>2</v>
      </c>
      <c r="E13" s="62" t="s">
        <v>159</v>
      </c>
      <c r="F13" s="62">
        <v>4</v>
      </c>
      <c r="G13" s="62">
        <v>2</v>
      </c>
      <c r="H13" s="62" t="s">
        <v>159</v>
      </c>
      <c r="I13" s="62">
        <v>1</v>
      </c>
      <c r="J13" s="62" t="s">
        <v>159</v>
      </c>
      <c r="K13" s="62">
        <v>4</v>
      </c>
      <c r="L13" s="62" t="s">
        <v>159</v>
      </c>
      <c r="M13" s="62" t="s">
        <v>159</v>
      </c>
      <c r="N13" s="62" t="s">
        <v>159</v>
      </c>
      <c r="O13" s="62" t="s">
        <v>159</v>
      </c>
      <c r="P13" s="62" t="s">
        <v>159</v>
      </c>
      <c r="Q13" s="62" t="s">
        <v>159</v>
      </c>
      <c r="R13" s="62" t="s">
        <v>159</v>
      </c>
      <c r="S13" s="62">
        <v>1</v>
      </c>
      <c r="T13" s="62" t="s">
        <v>159</v>
      </c>
      <c r="U13" s="62">
        <v>2</v>
      </c>
      <c r="V13" s="62">
        <v>8</v>
      </c>
      <c r="W13" s="62">
        <v>5</v>
      </c>
      <c r="X13" s="62">
        <v>7</v>
      </c>
      <c r="Y13" s="62">
        <v>2</v>
      </c>
      <c r="Z13" s="16">
        <f t="shared" si="3"/>
        <v>13</v>
      </c>
      <c r="AA13" s="16">
        <f t="shared" si="4"/>
        <v>25</v>
      </c>
      <c r="AB13" s="12"/>
      <c r="AC13" s="12">
        <f t="shared" si="2"/>
        <v>0.9230769230769231</v>
      </c>
    </row>
    <row r="14" spans="1:29" ht="12.75">
      <c r="A14" s="17" t="s">
        <v>47</v>
      </c>
      <c r="B14" s="62">
        <v>19</v>
      </c>
      <c r="C14" s="62">
        <v>16</v>
      </c>
      <c r="D14" s="62">
        <v>5</v>
      </c>
      <c r="E14" s="62">
        <v>13</v>
      </c>
      <c r="F14" s="62">
        <v>7</v>
      </c>
      <c r="G14" s="62">
        <v>6</v>
      </c>
      <c r="H14" s="62">
        <v>1</v>
      </c>
      <c r="I14" s="62">
        <v>6</v>
      </c>
      <c r="J14" s="62">
        <v>13</v>
      </c>
      <c r="K14" s="62">
        <v>14</v>
      </c>
      <c r="L14" s="62">
        <v>18</v>
      </c>
      <c r="M14" s="62">
        <v>56</v>
      </c>
      <c r="N14" s="62">
        <v>21</v>
      </c>
      <c r="O14" s="62">
        <v>14</v>
      </c>
      <c r="P14" s="62">
        <v>7</v>
      </c>
      <c r="Q14" s="62">
        <v>20</v>
      </c>
      <c r="R14" s="62">
        <v>56</v>
      </c>
      <c r="S14" s="62">
        <v>13</v>
      </c>
      <c r="T14" s="62">
        <v>30</v>
      </c>
      <c r="U14" s="62">
        <v>46</v>
      </c>
      <c r="V14" s="62">
        <v>25</v>
      </c>
      <c r="W14" s="62">
        <v>37</v>
      </c>
      <c r="X14" s="62">
        <v>13</v>
      </c>
      <c r="Y14" s="62">
        <v>26</v>
      </c>
      <c r="Z14" s="16">
        <f t="shared" si="3"/>
        <v>174</v>
      </c>
      <c r="AA14" s="16">
        <f t="shared" si="4"/>
        <v>308</v>
      </c>
      <c r="AB14" s="12">
        <f t="shared" si="1"/>
        <v>-0.5357142857142857</v>
      </c>
      <c r="AC14" s="12">
        <f t="shared" si="2"/>
        <v>0.7701149425287357</v>
      </c>
    </row>
    <row r="15" spans="1:29" ht="12.75">
      <c r="A15" s="80" t="s">
        <v>49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  <row r="16" spans="1:25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</sheetData>
  <mergeCells count="8">
    <mergeCell ref="A15:AC15"/>
    <mergeCell ref="A5:A6"/>
    <mergeCell ref="Z5:AA5"/>
    <mergeCell ref="AB5:AC5"/>
    <mergeCell ref="A1:AC1"/>
    <mergeCell ref="A2:AC2"/>
    <mergeCell ref="A3:AC3"/>
    <mergeCell ref="A4:AC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3"/>
  <sheetViews>
    <sheetView zoomScale="75" zoomScaleNormal="75" workbookViewId="0" topLeftCell="A1">
      <selection activeCell="AC11" sqref="AC11"/>
    </sheetView>
  </sheetViews>
  <sheetFormatPr defaultColWidth="11.421875" defaultRowHeight="12.75"/>
  <cols>
    <col min="1" max="1" width="24.7109375" style="0" bestFit="1" customWidth="1"/>
    <col min="2" max="2" width="33.7109375" style="0" bestFit="1" customWidth="1"/>
    <col min="3" max="3" width="5.28125" style="0" bestFit="1" customWidth="1"/>
    <col min="4" max="4" width="5.140625" style="0" bestFit="1" customWidth="1"/>
    <col min="5" max="5" width="5.57421875" style="0" bestFit="1" customWidth="1"/>
    <col min="6" max="6" width="5.28125" style="0" bestFit="1" customWidth="1"/>
    <col min="7" max="7" width="5.57421875" style="0" bestFit="1" customWidth="1"/>
    <col min="8" max="8" width="5.00390625" style="0" bestFit="1" customWidth="1"/>
    <col min="9" max="9" width="4.8515625" style="0" bestFit="1" customWidth="1"/>
    <col min="10" max="10" width="5.57421875" style="0" bestFit="1" customWidth="1"/>
    <col min="11" max="11" width="5.28125" style="0" bestFit="1" customWidth="1"/>
    <col min="12" max="13" width="5.421875" style="0" bestFit="1" customWidth="1"/>
    <col min="14" max="14" width="4.57421875" style="0" bestFit="1" customWidth="1"/>
    <col min="15" max="15" width="5.28125" style="0" bestFit="1" customWidth="1"/>
    <col min="16" max="16" width="5.140625" style="0" bestFit="1" customWidth="1"/>
    <col min="17" max="17" width="5.57421875" style="0" bestFit="1" customWidth="1"/>
    <col min="18" max="18" width="5.28125" style="0" bestFit="1" customWidth="1"/>
    <col min="19" max="19" width="5.57421875" style="0" bestFit="1" customWidth="1"/>
    <col min="20" max="20" width="5.00390625" style="0" bestFit="1" customWidth="1"/>
    <col min="21" max="21" width="4.8515625" style="0" bestFit="1" customWidth="1"/>
    <col min="22" max="22" width="5.57421875" style="0" bestFit="1" customWidth="1"/>
    <col min="23" max="23" width="5.28125" style="0" bestFit="1" customWidth="1"/>
    <col min="24" max="26" width="5.28125" style="0" customWidth="1"/>
    <col min="27" max="27" width="9.421875" style="1" customWidth="1"/>
    <col min="28" max="28" width="9.8515625" style="1" customWidth="1"/>
    <col min="29" max="16384" width="8.8515625" style="0" customWidth="1"/>
  </cols>
  <sheetData>
    <row r="1" spans="1:28" ht="12.75">
      <c r="A1" s="78" t="s">
        <v>58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8" s="6" customFormat="1" ht="15.75">
      <c r="A2" s="79" t="s">
        <v>56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 s="1" customFormat="1" ht="15">
      <c r="A3" s="85" t="s">
        <v>50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s="1" customFormat="1" ht="12.75">
      <c r="A4" s="86" t="s">
        <v>154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28" s="1" customFormat="1" ht="15.75" customHeight="1">
      <c r="A5" s="87" t="s">
        <v>0</v>
      </c>
      <c r="B5" s="87" t="s">
        <v>1</v>
      </c>
      <c r="C5" s="55" t="s">
        <v>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 t="s">
        <v>3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89" t="s">
        <v>54</v>
      </c>
      <c r="AB5" s="89"/>
    </row>
    <row r="6" spans="1:28" s="14" customFormat="1" ht="21" customHeight="1">
      <c r="A6" s="88"/>
      <c r="B6" s="88"/>
      <c r="C6" s="56" t="s">
        <v>34</v>
      </c>
      <c r="D6" s="56" t="s">
        <v>35</v>
      </c>
      <c r="E6" s="56" t="s">
        <v>36</v>
      </c>
      <c r="F6" s="56" t="s">
        <v>37</v>
      </c>
      <c r="G6" s="56" t="s">
        <v>38</v>
      </c>
      <c r="H6" s="56" t="s">
        <v>39</v>
      </c>
      <c r="I6" s="56" t="s">
        <v>40</v>
      </c>
      <c r="J6" s="56" t="s">
        <v>41</v>
      </c>
      <c r="K6" s="56" t="s">
        <v>42</v>
      </c>
      <c r="L6" s="56" t="s">
        <v>43</v>
      </c>
      <c r="M6" s="56" t="s">
        <v>44</v>
      </c>
      <c r="N6" s="56" t="s">
        <v>45</v>
      </c>
      <c r="O6" s="56" t="s">
        <v>34</v>
      </c>
      <c r="P6" s="56" t="s">
        <v>35</v>
      </c>
      <c r="Q6" s="56" t="s">
        <v>36</v>
      </c>
      <c r="R6" s="56" t="s">
        <v>37</v>
      </c>
      <c r="S6" s="56" t="s">
        <v>38</v>
      </c>
      <c r="T6" s="56" t="s">
        <v>39</v>
      </c>
      <c r="U6" s="56" t="s">
        <v>40</v>
      </c>
      <c r="V6" s="56" t="s">
        <v>41</v>
      </c>
      <c r="W6" s="56" t="s">
        <v>42</v>
      </c>
      <c r="X6" s="56" t="s">
        <v>43</v>
      </c>
      <c r="Y6" s="56" t="s">
        <v>44</v>
      </c>
      <c r="Z6" s="56" t="s">
        <v>45</v>
      </c>
      <c r="AA6" s="13" t="s">
        <v>72</v>
      </c>
      <c r="AB6" s="13" t="s">
        <v>160</v>
      </c>
    </row>
    <row r="7" spans="1:28" s="14" customFormat="1" ht="12.75">
      <c r="A7" s="4" t="s">
        <v>149</v>
      </c>
      <c r="B7" s="69" t="s">
        <v>9</v>
      </c>
      <c r="C7" s="62" t="s">
        <v>159</v>
      </c>
      <c r="D7" s="62" t="s">
        <v>159</v>
      </c>
      <c r="E7" s="62" t="s">
        <v>159</v>
      </c>
      <c r="F7" s="62" t="s">
        <v>159</v>
      </c>
      <c r="G7" s="62" t="s">
        <v>159</v>
      </c>
      <c r="H7" s="62" t="s">
        <v>159</v>
      </c>
      <c r="I7" s="62" t="s">
        <v>159</v>
      </c>
      <c r="J7" s="62" t="s">
        <v>159</v>
      </c>
      <c r="K7" s="62" t="s">
        <v>159</v>
      </c>
      <c r="L7" s="62" t="s">
        <v>159</v>
      </c>
      <c r="M7" s="62" t="s">
        <v>159</v>
      </c>
      <c r="N7" s="62" t="s">
        <v>159</v>
      </c>
      <c r="O7" s="62" t="s">
        <v>159</v>
      </c>
      <c r="P7" s="62" t="s">
        <v>159</v>
      </c>
      <c r="Q7" s="62" t="s">
        <v>159</v>
      </c>
      <c r="R7" s="62" t="s">
        <v>159</v>
      </c>
      <c r="S7" s="62" t="s">
        <v>159</v>
      </c>
      <c r="T7" s="62">
        <v>1</v>
      </c>
      <c r="U7" s="62" t="s">
        <v>159</v>
      </c>
      <c r="V7" s="62" t="s">
        <v>159</v>
      </c>
      <c r="W7" s="62" t="s">
        <v>159</v>
      </c>
      <c r="X7" s="62" t="s">
        <v>159</v>
      </c>
      <c r="Y7" s="62" t="s">
        <v>159</v>
      </c>
      <c r="Z7" s="62" t="s">
        <v>159</v>
      </c>
      <c r="AA7" s="72">
        <f>SUM(C7:N7)</f>
        <v>0</v>
      </c>
      <c r="AB7" s="54">
        <f>SUM(O7:Z7)</f>
        <v>1</v>
      </c>
    </row>
    <row r="8" spans="1:28" ht="15" customHeight="1">
      <c r="A8" s="63" t="s">
        <v>4</v>
      </c>
      <c r="B8" s="69" t="s">
        <v>5</v>
      </c>
      <c r="C8" s="62" t="s">
        <v>159</v>
      </c>
      <c r="D8" s="62" t="s">
        <v>159</v>
      </c>
      <c r="E8" s="62" t="s">
        <v>159</v>
      </c>
      <c r="F8" s="62" t="s">
        <v>159</v>
      </c>
      <c r="G8" s="62" t="s">
        <v>159</v>
      </c>
      <c r="H8" s="62" t="s">
        <v>159</v>
      </c>
      <c r="I8" s="62" t="s">
        <v>159</v>
      </c>
      <c r="J8" s="62" t="s">
        <v>159</v>
      </c>
      <c r="K8" s="62" t="s">
        <v>159</v>
      </c>
      <c r="L8" s="62" t="s">
        <v>159</v>
      </c>
      <c r="M8" s="62">
        <v>1</v>
      </c>
      <c r="N8" s="62" t="s">
        <v>159</v>
      </c>
      <c r="O8" s="62" t="s">
        <v>159</v>
      </c>
      <c r="P8" s="62" t="s">
        <v>159</v>
      </c>
      <c r="Q8" s="62" t="s">
        <v>159</v>
      </c>
      <c r="R8" s="62" t="s">
        <v>159</v>
      </c>
      <c r="S8" s="62" t="s">
        <v>159</v>
      </c>
      <c r="T8" s="62" t="s">
        <v>159</v>
      </c>
      <c r="U8" s="62" t="s">
        <v>159</v>
      </c>
      <c r="V8" s="62" t="s">
        <v>159</v>
      </c>
      <c r="W8" s="62" t="s">
        <v>159</v>
      </c>
      <c r="X8" s="62" t="s">
        <v>159</v>
      </c>
      <c r="Y8" s="62">
        <v>1</v>
      </c>
      <c r="Z8" s="62" t="s">
        <v>159</v>
      </c>
      <c r="AA8" s="72">
        <f aca="true" t="shared" si="0" ref="AA8:AA71">SUM(C8:N8)</f>
        <v>1</v>
      </c>
      <c r="AB8" s="54">
        <f aca="true" t="shared" si="1" ref="AB8:AB71">SUM(O8:Z8)</f>
        <v>1</v>
      </c>
    </row>
    <row r="9" spans="1:28" ht="15" customHeight="1">
      <c r="A9" s="64"/>
      <c r="B9" s="69" t="s">
        <v>6</v>
      </c>
      <c r="C9" s="62" t="s">
        <v>159</v>
      </c>
      <c r="D9" s="62" t="s">
        <v>159</v>
      </c>
      <c r="E9" s="62" t="s">
        <v>159</v>
      </c>
      <c r="F9" s="62" t="s">
        <v>159</v>
      </c>
      <c r="G9" s="62" t="s">
        <v>159</v>
      </c>
      <c r="H9" s="62" t="s">
        <v>159</v>
      </c>
      <c r="I9" s="62" t="s">
        <v>159</v>
      </c>
      <c r="J9" s="62">
        <v>2</v>
      </c>
      <c r="K9" s="62" t="s">
        <v>159</v>
      </c>
      <c r="L9" s="62">
        <v>1</v>
      </c>
      <c r="M9" s="62" t="s">
        <v>159</v>
      </c>
      <c r="N9" s="62">
        <v>1</v>
      </c>
      <c r="O9" s="62">
        <v>1</v>
      </c>
      <c r="P9" s="62" t="s">
        <v>159</v>
      </c>
      <c r="Q9" s="62" t="s">
        <v>159</v>
      </c>
      <c r="R9" s="62">
        <v>1</v>
      </c>
      <c r="S9" s="62" t="s">
        <v>159</v>
      </c>
      <c r="T9" s="62" t="s">
        <v>159</v>
      </c>
      <c r="U9" s="62" t="s">
        <v>159</v>
      </c>
      <c r="V9" s="62" t="s">
        <v>159</v>
      </c>
      <c r="W9" s="62" t="s">
        <v>159</v>
      </c>
      <c r="X9" s="62" t="s">
        <v>159</v>
      </c>
      <c r="Y9" s="62" t="s">
        <v>159</v>
      </c>
      <c r="Z9" s="62">
        <v>1</v>
      </c>
      <c r="AA9" s="72">
        <f t="shared" si="0"/>
        <v>4</v>
      </c>
      <c r="AB9" s="54">
        <f t="shared" si="1"/>
        <v>3</v>
      </c>
    </row>
    <row r="10" spans="1:28" ht="15" customHeight="1">
      <c r="A10" s="64"/>
      <c r="B10" s="69" t="s">
        <v>7</v>
      </c>
      <c r="C10" s="62" t="s">
        <v>159</v>
      </c>
      <c r="D10" s="62" t="s">
        <v>159</v>
      </c>
      <c r="E10" s="62" t="s">
        <v>159</v>
      </c>
      <c r="F10" s="62" t="s">
        <v>159</v>
      </c>
      <c r="G10" s="62" t="s">
        <v>159</v>
      </c>
      <c r="H10" s="62">
        <v>1</v>
      </c>
      <c r="I10" s="62" t="s">
        <v>159</v>
      </c>
      <c r="J10" s="62" t="s">
        <v>159</v>
      </c>
      <c r="K10" s="62" t="s">
        <v>159</v>
      </c>
      <c r="L10" s="62" t="s">
        <v>159</v>
      </c>
      <c r="M10" s="62">
        <v>1</v>
      </c>
      <c r="N10" s="62" t="s">
        <v>159</v>
      </c>
      <c r="O10" s="62" t="s">
        <v>159</v>
      </c>
      <c r="P10" s="62" t="s">
        <v>159</v>
      </c>
      <c r="Q10" s="62" t="s">
        <v>159</v>
      </c>
      <c r="R10" s="62" t="s">
        <v>159</v>
      </c>
      <c r="S10" s="62" t="s">
        <v>159</v>
      </c>
      <c r="T10" s="62" t="s">
        <v>159</v>
      </c>
      <c r="U10" s="62" t="s">
        <v>159</v>
      </c>
      <c r="V10" s="62">
        <v>1</v>
      </c>
      <c r="W10" s="62" t="s">
        <v>159</v>
      </c>
      <c r="X10" s="62" t="s">
        <v>159</v>
      </c>
      <c r="Y10" s="62" t="s">
        <v>159</v>
      </c>
      <c r="Z10" s="62" t="s">
        <v>159</v>
      </c>
      <c r="AA10" s="72">
        <f t="shared" si="0"/>
        <v>2</v>
      </c>
      <c r="AB10" s="54">
        <f t="shared" si="1"/>
        <v>1</v>
      </c>
    </row>
    <row r="11" spans="1:28" ht="15" customHeight="1">
      <c r="A11" s="64"/>
      <c r="B11" s="69" t="s">
        <v>8</v>
      </c>
      <c r="C11" s="62" t="s">
        <v>159</v>
      </c>
      <c r="D11" s="62" t="s">
        <v>159</v>
      </c>
      <c r="E11" s="62" t="s">
        <v>159</v>
      </c>
      <c r="F11" s="62" t="s">
        <v>159</v>
      </c>
      <c r="G11" s="62" t="s">
        <v>159</v>
      </c>
      <c r="H11" s="62">
        <v>1</v>
      </c>
      <c r="I11" s="62" t="s">
        <v>159</v>
      </c>
      <c r="J11" s="62" t="s">
        <v>159</v>
      </c>
      <c r="K11" s="62" t="s">
        <v>159</v>
      </c>
      <c r="L11" s="62" t="s">
        <v>159</v>
      </c>
      <c r="M11" s="62" t="s">
        <v>159</v>
      </c>
      <c r="N11" s="62" t="s">
        <v>159</v>
      </c>
      <c r="O11" s="62" t="s">
        <v>159</v>
      </c>
      <c r="P11" s="62" t="s">
        <v>159</v>
      </c>
      <c r="Q11" s="62" t="s">
        <v>159</v>
      </c>
      <c r="R11" s="62" t="s">
        <v>159</v>
      </c>
      <c r="S11" s="62" t="s">
        <v>159</v>
      </c>
      <c r="T11" s="62" t="s">
        <v>159</v>
      </c>
      <c r="U11" s="62" t="s">
        <v>159</v>
      </c>
      <c r="V11" s="62" t="s">
        <v>159</v>
      </c>
      <c r="W11" s="62" t="s">
        <v>159</v>
      </c>
      <c r="X11" s="62" t="s">
        <v>159</v>
      </c>
      <c r="Y11" s="62" t="s">
        <v>159</v>
      </c>
      <c r="Z11" s="62" t="s">
        <v>159</v>
      </c>
      <c r="AA11" s="72">
        <f t="shared" si="0"/>
        <v>1</v>
      </c>
      <c r="AB11" s="54">
        <f t="shared" si="1"/>
        <v>0</v>
      </c>
    </row>
    <row r="12" spans="1:28" ht="15" customHeight="1">
      <c r="A12" s="65"/>
      <c r="B12" s="69" t="s">
        <v>9</v>
      </c>
      <c r="C12" s="62" t="s">
        <v>159</v>
      </c>
      <c r="D12" s="62" t="s">
        <v>159</v>
      </c>
      <c r="E12" s="62" t="s">
        <v>159</v>
      </c>
      <c r="F12" s="62" t="s">
        <v>159</v>
      </c>
      <c r="G12" s="62" t="s">
        <v>159</v>
      </c>
      <c r="H12" s="62" t="s">
        <v>159</v>
      </c>
      <c r="I12" s="62" t="s">
        <v>159</v>
      </c>
      <c r="J12" s="62" t="s">
        <v>159</v>
      </c>
      <c r="K12" s="62" t="s">
        <v>159</v>
      </c>
      <c r="L12" s="62" t="s">
        <v>159</v>
      </c>
      <c r="M12" s="62" t="s">
        <v>159</v>
      </c>
      <c r="N12" s="62" t="s">
        <v>159</v>
      </c>
      <c r="O12" s="62" t="s">
        <v>159</v>
      </c>
      <c r="P12" s="62" t="s">
        <v>159</v>
      </c>
      <c r="Q12" s="62" t="s">
        <v>159</v>
      </c>
      <c r="R12" s="62" t="s">
        <v>159</v>
      </c>
      <c r="S12" s="62" t="s">
        <v>159</v>
      </c>
      <c r="T12" s="62" t="s">
        <v>159</v>
      </c>
      <c r="U12" s="62" t="s">
        <v>159</v>
      </c>
      <c r="V12" s="62">
        <v>1</v>
      </c>
      <c r="W12" s="62" t="s">
        <v>159</v>
      </c>
      <c r="X12" s="62" t="s">
        <v>159</v>
      </c>
      <c r="Y12" s="62" t="s">
        <v>159</v>
      </c>
      <c r="Z12" s="62">
        <v>1</v>
      </c>
      <c r="AA12" s="72">
        <f t="shared" si="0"/>
        <v>0</v>
      </c>
      <c r="AB12" s="54">
        <f t="shared" si="1"/>
        <v>2</v>
      </c>
    </row>
    <row r="13" spans="1:28" ht="15" customHeight="1">
      <c r="A13" s="66" t="s">
        <v>48</v>
      </c>
      <c r="B13" s="69" t="s">
        <v>7</v>
      </c>
      <c r="C13" s="62" t="s">
        <v>159</v>
      </c>
      <c r="D13" s="62" t="s">
        <v>159</v>
      </c>
      <c r="E13" s="62" t="s">
        <v>159</v>
      </c>
      <c r="F13" s="62" t="s">
        <v>159</v>
      </c>
      <c r="G13" s="62" t="s">
        <v>159</v>
      </c>
      <c r="H13" s="62">
        <v>1</v>
      </c>
      <c r="I13" s="62" t="s">
        <v>159</v>
      </c>
      <c r="J13" s="62" t="s">
        <v>159</v>
      </c>
      <c r="K13" s="62" t="s">
        <v>159</v>
      </c>
      <c r="L13" s="62" t="s">
        <v>159</v>
      </c>
      <c r="M13" s="62" t="s">
        <v>159</v>
      </c>
      <c r="N13" s="62" t="s">
        <v>159</v>
      </c>
      <c r="O13" s="62" t="s">
        <v>159</v>
      </c>
      <c r="P13" s="62" t="s">
        <v>159</v>
      </c>
      <c r="Q13" s="62" t="s">
        <v>159</v>
      </c>
      <c r="R13" s="62" t="s">
        <v>159</v>
      </c>
      <c r="S13" s="62" t="s">
        <v>159</v>
      </c>
      <c r="T13" s="62" t="s">
        <v>159</v>
      </c>
      <c r="U13" s="62" t="s">
        <v>159</v>
      </c>
      <c r="V13" s="62" t="s">
        <v>159</v>
      </c>
      <c r="W13" s="62" t="s">
        <v>159</v>
      </c>
      <c r="X13" s="62" t="s">
        <v>159</v>
      </c>
      <c r="Y13" s="62" t="s">
        <v>159</v>
      </c>
      <c r="Z13" s="62" t="s">
        <v>159</v>
      </c>
      <c r="AA13" s="72">
        <f t="shared" si="0"/>
        <v>1</v>
      </c>
      <c r="AB13" s="54">
        <f t="shared" si="1"/>
        <v>0</v>
      </c>
    </row>
    <row r="14" spans="1:28" ht="15" customHeight="1">
      <c r="A14" s="63" t="s">
        <v>109</v>
      </c>
      <c r="B14" s="69" t="s">
        <v>5</v>
      </c>
      <c r="C14" s="62">
        <v>1</v>
      </c>
      <c r="D14" s="62">
        <v>5</v>
      </c>
      <c r="E14" s="62">
        <v>2</v>
      </c>
      <c r="F14" s="62" t="s">
        <v>159</v>
      </c>
      <c r="G14" s="62">
        <v>21</v>
      </c>
      <c r="H14" s="62">
        <v>29</v>
      </c>
      <c r="I14" s="62" t="s">
        <v>159</v>
      </c>
      <c r="J14" s="62">
        <v>1</v>
      </c>
      <c r="K14" s="62" t="s">
        <v>159</v>
      </c>
      <c r="L14" s="62" t="s">
        <v>159</v>
      </c>
      <c r="M14" s="62" t="s">
        <v>159</v>
      </c>
      <c r="N14" s="62">
        <v>2</v>
      </c>
      <c r="O14" s="62">
        <v>5</v>
      </c>
      <c r="P14" s="62">
        <v>1</v>
      </c>
      <c r="Q14" s="62">
        <v>12</v>
      </c>
      <c r="R14" s="62">
        <v>3</v>
      </c>
      <c r="S14" s="62" t="s">
        <v>159</v>
      </c>
      <c r="T14" s="62">
        <v>2</v>
      </c>
      <c r="U14" s="62">
        <v>3</v>
      </c>
      <c r="V14" s="62">
        <v>1</v>
      </c>
      <c r="W14" s="62" t="s">
        <v>159</v>
      </c>
      <c r="X14" s="62">
        <v>1</v>
      </c>
      <c r="Y14" s="62">
        <v>1</v>
      </c>
      <c r="Z14" s="62" t="s">
        <v>159</v>
      </c>
      <c r="AA14" s="72">
        <f t="shared" si="0"/>
        <v>61</v>
      </c>
      <c r="AB14" s="54">
        <f t="shared" si="1"/>
        <v>29</v>
      </c>
    </row>
    <row r="15" spans="1:28" ht="15" customHeight="1">
      <c r="A15" s="64"/>
      <c r="B15" s="69" t="s">
        <v>6</v>
      </c>
      <c r="C15" s="62" t="s">
        <v>159</v>
      </c>
      <c r="D15" s="62" t="s">
        <v>159</v>
      </c>
      <c r="E15" s="62">
        <v>1</v>
      </c>
      <c r="F15" s="62" t="s">
        <v>159</v>
      </c>
      <c r="G15" s="62" t="s">
        <v>159</v>
      </c>
      <c r="H15" s="62">
        <v>1</v>
      </c>
      <c r="I15" s="62" t="s">
        <v>159</v>
      </c>
      <c r="J15" s="62" t="s">
        <v>159</v>
      </c>
      <c r="K15" s="62" t="s">
        <v>159</v>
      </c>
      <c r="L15" s="62">
        <v>1</v>
      </c>
      <c r="M15" s="62" t="s">
        <v>159</v>
      </c>
      <c r="N15" s="62">
        <v>2</v>
      </c>
      <c r="O15" s="62" t="s">
        <v>159</v>
      </c>
      <c r="P15" s="62">
        <v>1</v>
      </c>
      <c r="Q15" s="62">
        <v>10</v>
      </c>
      <c r="R15" s="62" t="s">
        <v>159</v>
      </c>
      <c r="S15" s="62">
        <v>1</v>
      </c>
      <c r="T15" s="62">
        <v>1</v>
      </c>
      <c r="U15" s="62">
        <v>2</v>
      </c>
      <c r="V15" s="62">
        <v>1</v>
      </c>
      <c r="W15" s="62">
        <v>1</v>
      </c>
      <c r="X15" s="62" t="s">
        <v>159</v>
      </c>
      <c r="Y15" s="62" t="s">
        <v>159</v>
      </c>
      <c r="Z15" s="62" t="s">
        <v>159</v>
      </c>
      <c r="AA15" s="72">
        <f t="shared" si="0"/>
        <v>5</v>
      </c>
      <c r="AB15" s="54">
        <f t="shared" si="1"/>
        <v>17</v>
      </c>
    </row>
    <row r="16" spans="1:28" ht="15" customHeight="1">
      <c r="A16" s="64"/>
      <c r="B16" s="69" t="s">
        <v>7</v>
      </c>
      <c r="C16" s="62" t="s">
        <v>159</v>
      </c>
      <c r="D16" s="62">
        <v>1</v>
      </c>
      <c r="E16" s="62">
        <v>10</v>
      </c>
      <c r="F16" s="62">
        <v>1</v>
      </c>
      <c r="G16" s="62">
        <v>1</v>
      </c>
      <c r="H16" s="62">
        <v>2</v>
      </c>
      <c r="I16" s="62" t="s">
        <v>159</v>
      </c>
      <c r="J16" s="62">
        <v>3</v>
      </c>
      <c r="K16" s="62" t="s">
        <v>159</v>
      </c>
      <c r="L16" s="62">
        <v>2</v>
      </c>
      <c r="M16" s="62" t="s">
        <v>159</v>
      </c>
      <c r="N16" s="62" t="s">
        <v>159</v>
      </c>
      <c r="O16" s="62" t="s">
        <v>159</v>
      </c>
      <c r="P16" s="62" t="s">
        <v>159</v>
      </c>
      <c r="Q16" s="62">
        <v>6</v>
      </c>
      <c r="R16" s="62">
        <v>1</v>
      </c>
      <c r="S16" s="62" t="s">
        <v>159</v>
      </c>
      <c r="T16" s="62" t="s">
        <v>159</v>
      </c>
      <c r="U16" s="62">
        <v>1</v>
      </c>
      <c r="V16" s="62" t="s">
        <v>159</v>
      </c>
      <c r="W16" s="62" t="s">
        <v>159</v>
      </c>
      <c r="X16" s="62" t="s">
        <v>159</v>
      </c>
      <c r="Y16" s="62" t="s">
        <v>159</v>
      </c>
      <c r="Z16" s="62" t="s">
        <v>159</v>
      </c>
      <c r="AA16" s="72">
        <f t="shared" si="0"/>
        <v>20</v>
      </c>
      <c r="AB16" s="54">
        <f t="shared" si="1"/>
        <v>8</v>
      </c>
    </row>
    <row r="17" spans="1:28" ht="15" customHeight="1">
      <c r="A17" s="64"/>
      <c r="B17" s="69" t="s">
        <v>8</v>
      </c>
      <c r="C17" s="62" t="s">
        <v>159</v>
      </c>
      <c r="D17" s="62">
        <v>2</v>
      </c>
      <c r="E17" s="62">
        <v>1</v>
      </c>
      <c r="F17" s="62" t="s">
        <v>159</v>
      </c>
      <c r="G17" s="62" t="s">
        <v>159</v>
      </c>
      <c r="H17" s="62" t="s">
        <v>159</v>
      </c>
      <c r="I17" s="62" t="s">
        <v>159</v>
      </c>
      <c r="J17" s="62" t="s">
        <v>159</v>
      </c>
      <c r="K17" s="62">
        <v>1</v>
      </c>
      <c r="L17" s="62" t="s">
        <v>159</v>
      </c>
      <c r="M17" s="62" t="s">
        <v>159</v>
      </c>
      <c r="N17" s="62" t="s">
        <v>159</v>
      </c>
      <c r="O17" s="62" t="s">
        <v>159</v>
      </c>
      <c r="P17" s="62" t="s">
        <v>159</v>
      </c>
      <c r="Q17" s="62" t="s">
        <v>159</v>
      </c>
      <c r="R17" s="62" t="s">
        <v>159</v>
      </c>
      <c r="S17" s="62" t="s">
        <v>159</v>
      </c>
      <c r="T17" s="62" t="s">
        <v>159</v>
      </c>
      <c r="U17" s="62" t="s">
        <v>159</v>
      </c>
      <c r="V17" s="62" t="s">
        <v>159</v>
      </c>
      <c r="W17" s="62" t="s">
        <v>159</v>
      </c>
      <c r="X17" s="62" t="s">
        <v>159</v>
      </c>
      <c r="Y17" s="62" t="s">
        <v>159</v>
      </c>
      <c r="Z17" s="62" t="s">
        <v>159</v>
      </c>
      <c r="AA17" s="72">
        <f t="shared" si="0"/>
        <v>4</v>
      </c>
      <c r="AB17" s="54">
        <f t="shared" si="1"/>
        <v>0</v>
      </c>
    </row>
    <row r="18" spans="1:28" ht="15" customHeight="1">
      <c r="A18" s="64"/>
      <c r="B18" s="69" t="s">
        <v>9</v>
      </c>
      <c r="C18" s="62" t="s">
        <v>159</v>
      </c>
      <c r="D18" s="62" t="s">
        <v>159</v>
      </c>
      <c r="E18" s="62" t="s">
        <v>159</v>
      </c>
      <c r="F18" s="62" t="s">
        <v>159</v>
      </c>
      <c r="G18" s="62" t="s">
        <v>159</v>
      </c>
      <c r="H18" s="62" t="s">
        <v>159</v>
      </c>
      <c r="I18" s="62">
        <v>1</v>
      </c>
      <c r="J18" s="62">
        <v>1</v>
      </c>
      <c r="K18" s="62" t="s">
        <v>159</v>
      </c>
      <c r="L18" s="62">
        <v>2</v>
      </c>
      <c r="M18" s="62" t="s">
        <v>159</v>
      </c>
      <c r="N18" s="62" t="s">
        <v>159</v>
      </c>
      <c r="O18" s="62">
        <v>1</v>
      </c>
      <c r="P18" s="62">
        <v>1</v>
      </c>
      <c r="Q18" s="62">
        <v>1</v>
      </c>
      <c r="R18" s="62" t="s">
        <v>159</v>
      </c>
      <c r="S18" s="62" t="s">
        <v>159</v>
      </c>
      <c r="T18" s="62" t="s">
        <v>159</v>
      </c>
      <c r="U18" s="62" t="s">
        <v>159</v>
      </c>
      <c r="V18" s="62" t="s">
        <v>159</v>
      </c>
      <c r="W18" s="62" t="s">
        <v>159</v>
      </c>
      <c r="X18" s="62" t="s">
        <v>159</v>
      </c>
      <c r="Y18" s="62" t="s">
        <v>159</v>
      </c>
      <c r="Z18" s="62" t="s">
        <v>159</v>
      </c>
      <c r="AA18" s="72">
        <f t="shared" si="0"/>
        <v>4</v>
      </c>
      <c r="AB18" s="54">
        <f t="shared" si="1"/>
        <v>3</v>
      </c>
    </row>
    <row r="19" spans="1:28" ht="15" customHeight="1">
      <c r="A19" s="64"/>
      <c r="B19" s="69" t="s">
        <v>10</v>
      </c>
      <c r="C19" s="62" t="s">
        <v>159</v>
      </c>
      <c r="D19" s="62" t="s">
        <v>159</v>
      </c>
      <c r="E19" s="62" t="s">
        <v>159</v>
      </c>
      <c r="F19" s="62" t="s">
        <v>159</v>
      </c>
      <c r="G19" s="62" t="s">
        <v>159</v>
      </c>
      <c r="H19" s="62" t="s">
        <v>159</v>
      </c>
      <c r="I19" s="62" t="s">
        <v>159</v>
      </c>
      <c r="J19" s="62" t="s">
        <v>159</v>
      </c>
      <c r="K19" s="62">
        <v>1</v>
      </c>
      <c r="L19" s="62" t="s">
        <v>159</v>
      </c>
      <c r="M19" s="62" t="s">
        <v>159</v>
      </c>
      <c r="N19" s="62" t="s">
        <v>159</v>
      </c>
      <c r="O19" s="62" t="s">
        <v>159</v>
      </c>
      <c r="P19" s="62" t="s">
        <v>159</v>
      </c>
      <c r="Q19" s="62" t="s">
        <v>159</v>
      </c>
      <c r="R19" s="62" t="s">
        <v>159</v>
      </c>
      <c r="S19" s="62" t="s">
        <v>159</v>
      </c>
      <c r="T19" s="62" t="s">
        <v>159</v>
      </c>
      <c r="U19" s="62" t="s">
        <v>159</v>
      </c>
      <c r="V19" s="62" t="s">
        <v>159</v>
      </c>
      <c r="W19" s="62" t="s">
        <v>159</v>
      </c>
      <c r="X19" s="62" t="s">
        <v>159</v>
      </c>
      <c r="Y19" s="62" t="s">
        <v>159</v>
      </c>
      <c r="Z19" s="62" t="s">
        <v>159</v>
      </c>
      <c r="AA19" s="72">
        <f t="shared" si="0"/>
        <v>1</v>
      </c>
      <c r="AB19" s="54">
        <f t="shared" si="1"/>
        <v>0</v>
      </c>
    </row>
    <row r="20" spans="1:28" ht="15" customHeight="1">
      <c r="A20" s="64"/>
      <c r="B20" s="69" t="s">
        <v>11</v>
      </c>
      <c r="C20" s="62" t="s">
        <v>159</v>
      </c>
      <c r="D20" s="62" t="s">
        <v>159</v>
      </c>
      <c r="E20" s="62">
        <v>1</v>
      </c>
      <c r="F20" s="62" t="s">
        <v>159</v>
      </c>
      <c r="G20" s="62" t="s">
        <v>159</v>
      </c>
      <c r="H20" s="62" t="s">
        <v>159</v>
      </c>
      <c r="I20" s="62" t="s">
        <v>159</v>
      </c>
      <c r="J20" s="62" t="s">
        <v>159</v>
      </c>
      <c r="K20" s="62" t="s">
        <v>159</v>
      </c>
      <c r="L20" s="62">
        <v>1</v>
      </c>
      <c r="M20" s="62" t="s">
        <v>159</v>
      </c>
      <c r="N20" s="62" t="s">
        <v>159</v>
      </c>
      <c r="O20" s="62" t="s">
        <v>159</v>
      </c>
      <c r="P20" s="62" t="s">
        <v>159</v>
      </c>
      <c r="Q20" s="62" t="s">
        <v>159</v>
      </c>
      <c r="R20" s="62" t="s">
        <v>159</v>
      </c>
      <c r="S20" s="62" t="s">
        <v>159</v>
      </c>
      <c r="T20" s="62" t="s">
        <v>159</v>
      </c>
      <c r="U20" s="62" t="s">
        <v>159</v>
      </c>
      <c r="V20" s="62" t="s">
        <v>159</v>
      </c>
      <c r="W20" s="62" t="s">
        <v>159</v>
      </c>
      <c r="X20" s="62" t="s">
        <v>159</v>
      </c>
      <c r="Y20" s="62" t="s">
        <v>159</v>
      </c>
      <c r="Z20" s="62" t="s">
        <v>159</v>
      </c>
      <c r="AA20" s="72">
        <f t="shared" si="0"/>
        <v>2</v>
      </c>
      <c r="AB20" s="54">
        <f t="shared" si="1"/>
        <v>0</v>
      </c>
    </row>
    <row r="21" spans="1:28" ht="15" customHeight="1">
      <c r="A21" s="65"/>
      <c r="B21" s="69" t="s">
        <v>12</v>
      </c>
      <c r="C21" s="62" t="s">
        <v>159</v>
      </c>
      <c r="D21" s="62" t="s">
        <v>159</v>
      </c>
      <c r="E21" s="62" t="s">
        <v>159</v>
      </c>
      <c r="F21" s="62" t="s">
        <v>159</v>
      </c>
      <c r="G21" s="62" t="s">
        <v>159</v>
      </c>
      <c r="H21" s="62">
        <v>1</v>
      </c>
      <c r="I21" s="62" t="s">
        <v>159</v>
      </c>
      <c r="J21" s="62" t="s">
        <v>159</v>
      </c>
      <c r="K21" s="62" t="s">
        <v>159</v>
      </c>
      <c r="L21" s="62" t="s">
        <v>159</v>
      </c>
      <c r="M21" s="62" t="s">
        <v>159</v>
      </c>
      <c r="N21" s="62" t="s">
        <v>159</v>
      </c>
      <c r="O21" s="62" t="s">
        <v>159</v>
      </c>
      <c r="P21" s="62" t="s">
        <v>159</v>
      </c>
      <c r="Q21" s="62" t="s">
        <v>159</v>
      </c>
      <c r="R21" s="62" t="s">
        <v>159</v>
      </c>
      <c r="S21" s="62" t="s">
        <v>159</v>
      </c>
      <c r="T21" s="62" t="s">
        <v>159</v>
      </c>
      <c r="U21" s="62" t="s">
        <v>159</v>
      </c>
      <c r="V21" s="62" t="s">
        <v>159</v>
      </c>
      <c r="W21" s="62" t="s">
        <v>159</v>
      </c>
      <c r="X21" s="62" t="s">
        <v>159</v>
      </c>
      <c r="Y21" s="62">
        <v>1</v>
      </c>
      <c r="Z21" s="62" t="s">
        <v>159</v>
      </c>
      <c r="AA21" s="72">
        <f t="shared" si="0"/>
        <v>1</v>
      </c>
      <c r="AB21" s="54">
        <f t="shared" si="1"/>
        <v>1</v>
      </c>
    </row>
    <row r="22" spans="1:28" ht="15" customHeight="1">
      <c r="A22" s="63" t="s">
        <v>13</v>
      </c>
      <c r="B22" s="69" t="s">
        <v>5</v>
      </c>
      <c r="C22" s="62">
        <v>4</v>
      </c>
      <c r="D22" s="62" t="s">
        <v>159</v>
      </c>
      <c r="E22" s="62" t="s">
        <v>159</v>
      </c>
      <c r="F22" s="62" t="s">
        <v>159</v>
      </c>
      <c r="G22" s="62" t="s">
        <v>159</v>
      </c>
      <c r="H22" s="62" t="s">
        <v>159</v>
      </c>
      <c r="I22" s="62" t="s">
        <v>159</v>
      </c>
      <c r="J22" s="62" t="s">
        <v>159</v>
      </c>
      <c r="K22" s="62" t="s">
        <v>159</v>
      </c>
      <c r="L22" s="62" t="s">
        <v>159</v>
      </c>
      <c r="M22" s="62" t="s">
        <v>159</v>
      </c>
      <c r="N22" s="62">
        <v>3</v>
      </c>
      <c r="O22" s="62">
        <v>1</v>
      </c>
      <c r="P22" s="62" t="s">
        <v>159</v>
      </c>
      <c r="Q22" s="62" t="s">
        <v>159</v>
      </c>
      <c r="R22" s="62" t="s">
        <v>159</v>
      </c>
      <c r="S22" s="62">
        <v>1</v>
      </c>
      <c r="T22" s="62" t="s">
        <v>159</v>
      </c>
      <c r="U22" s="62" t="s">
        <v>159</v>
      </c>
      <c r="V22" s="62" t="s">
        <v>159</v>
      </c>
      <c r="W22" s="62" t="s">
        <v>159</v>
      </c>
      <c r="X22" s="62" t="s">
        <v>159</v>
      </c>
      <c r="Y22" s="62" t="s">
        <v>159</v>
      </c>
      <c r="Z22" s="62" t="s">
        <v>159</v>
      </c>
      <c r="AA22" s="72">
        <f t="shared" si="0"/>
        <v>7</v>
      </c>
      <c r="AB22" s="54">
        <f t="shared" si="1"/>
        <v>2</v>
      </c>
    </row>
    <row r="23" spans="1:28" ht="15" customHeight="1">
      <c r="A23" s="64"/>
      <c r="B23" s="69" t="s">
        <v>6</v>
      </c>
      <c r="C23" s="62">
        <v>1</v>
      </c>
      <c r="D23" s="62">
        <v>2</v>
      </c>
      <c r="E23" s="62" t="s">
        <v>159</v>
      </c>
      <c r="F23" s="62">
        <v>3</v>
      </c>
      <c r="G23" s="62">
        <v>1</v>
      </c>
      <c r="H23" s="62" t="s">
        <v>159</v>
      </c>
      <c r="I23" s="62" t="s">
        <v>159</v>
      </c>
      <c r="J23" s="62">
        <v>1</v>
      </c>
      <c r="K23" s="62" t="s">
        <v>159</v>
      </c>
      <c r="L23" s="62" t="s">
        <v>159</v>
      </c>
      <c r="M23" s="62">
        <v>1</v>
      </c>
      <c r="N23" s="62">
        <v>1</v>
      </c>
      <c r="O23" s="62" t="s">
        <v>159</v>
      </c>
      <c r="P23" s="62" t="s">
        <v>159</v>
      </c>
      <c r="Q23" s="62" t="s">
        <v>159</v>
      </c>
      <c r="R23" s="62" t="s">
        <v>159</v>
      </c>
      <c r="S23" s="62" t="s">
        <v>159</v>
      </c>
      <c r="T23" s="62" t="s">
        <v>159</v>
      </c>
      <c r="U23" s="62" t="s">
        <v>159</v>
      </c>
      <c r="V23" s="62" t="s">
        <v>159</v>
      </c>
      <c r="W23" s="62" t="s">
        <v>159</v>
      </c>
      <c r="X23" s="62" t="s">
        <v>159</v>
      </c>
      <c r="Y23" s="62" t="s">
        <v>159</v>
      </c>
      <c r="Z23" s="62" t="s">
        <v>159</v>
      </c>
      <c r="AA23" s="72">
        <f t="shared" si="0"/>
        <v>10</v>
      </c>
      <c r="AB23" s="54">
        <f t="shared" si="1"/>
        <v>0</v>
      </c>
    </row>
    <row r="24" spans="1:28" ht="15" customHeight="1">
      <c r="A24" s="64"/>
      <c r="B24" s="69" t="s">
        <v>7</v>
      </c>
      <c r="C24" s="62" t="s">
        <v>159</v>
      </c>
      <c r="D24" s="62" t="s">
        <v>159</v>
      </c>
      <c r="E24" s="62" t="s">
        <v>159</v>
      </c>
      <c r="F24" s="62">
        <v>6</v>
      </c>
      <c r="G24" s="62">
        <v>1</v>
      </c>
      <c r="H24" s="62" t="s">
        <v>159</v>
      </c>
      <c r="I24" s="62">
        <v>1</v>
      </c>
      <c r="J24" s="62" t="s">
        <v>159</v>
      </c>
      <c r="K24" s="62" t="s">
        <v>159</v>
      </c>
      <c r="L24" s="62" t="s">
        <v>159</v>
      </c>
      <c r="M24" s="62" t="s">
        <v>159</v>
      </c>
      <c r="N24" s="62" t="s">
        <v>159</v>
      </c>
      <c r="O24" s="62" t="s">
        <v>159</v>
      </c>
      <c r="P24" s="62" t="s">
        <v>159</v>
      </c>
      <c r="Q24" s="62" t="s">
        <v>159</v>
      </c>
      <c r="R24" s="62" t="s">
        <v>159</v>
      </c>
      <c r="S24" s="62" t="s">
        <v>159</v>
      </c>
      <c r="T24" s="62" t="s">
        <v>159</v>
      </c>
      <c r="U24" s="62" t="s">
        <v>159</v>
      </c>
      <c r="V24" s="62" t="s">
        <v>159</v>
      </c>
      <c r="W24" s="62" t="s">
        <v>159</v>
      </c>
      <c r="X24" s="62" t="s">
        <v>159</v>
      </c>
      <c r="Y24" s="62" t="s">
        <v>159</v>
      </c>
      <c r="Z24" s="62" t="s">
        <v>159</v>
      </c>
      <c r="AA24" s="72">
        <f t="shared" si="0"/>
        <v>8</v>
      </c>
      <c r="AB24" s="54">
        <f t="shared" si="1"/>
        <v>0</v>
      </c>
    </row>
    <row r="25" spans="1:28" ht="15" customHeight="1">
      <c r="A25" s="64"/>
      <c r="B25" s="69" t="s">
        <v>9</v>
      </c>
      <c r="C25" s="62">
        <v>2</v>
      </c>
      <c r="D25" s="62">
        <v>3</v>
      </c>
      <c r="E25" s="62">
        <v>2</v>
      </c>
      <c r="F25" s="62">
        <v>4</v>
      </c>
      <c r="G25" s="62">
        <v>1</v>
      </c>
      <c r="H25" s="62" t="s">
        <v>159</v>
      </c>
      <c r="I25" s="62">
        <v>2</v>
      </c>
      <c r="J25" s="62" t="s">
        <v>159</v>
      </c>
      <c r="K25" s="62" t="s">
        <v>159</v>
      </c>
      <c r="L25" s="62" t="s">
        <v>159</v>
      </c>
      <c r="M25" s="62" t="s">
        <v>159</v>
      </c>
      <c r="N25" s="62" t="s">
        <v>159</v>
      </c>
      <c r="O25" s="62">
        <v>1</v>
      </c>
      <c r="P25" s="62" t="s">
        <v>159</v>
      </c>
      <c r="Q25" s="62" t="s">
        <v>159</v>
      </c>
      <c r="R25" s="62" t="s">
        <v>159</v>
      </c>
      <c r="S25" s="62" t="s">
        <v>159</v>
      </c>
      <c r="T25" s="62" t="s">
        <v>159</v>
      </c>
      <c r="U25" s="62" t="s">
        <v>159</v>
      </c>
      <c r="V25" s="62" t="s">
        <v>159</v>
      </c>
      <c r="W25" s="62" t="s">
        <v>159</v>
      </c>
      <c r="X25" s="62" t="s">
        <v>159</v>
      </c>
      <c r="Y25" s="62" t="s">
        <v>159</v>
      </c>
      <c r="Z25" s="62" t="s">
        <v>159</v>
      </c>
      <c r="AA25" s="72">
        <f t="shared" si="0"/>
        <v>14</v>
      </c>
      <c r="AB25" s="54">
        <f t="shared" si="1"/>
        <v>1</v>
      </c>
    </row>
    <row r="26" spans="1:28" ht="15" customHeight="1">
      <c r="A26" s="65"/>
      <c r="B26" s="69" t="s">
        <v>10</v>
      </c>
      <c r="C26" s="62" t="s">
        <v>159</v>
      </c>
      <c r="D26" s="62" t="s">
        <v>159</v>
      </c>
      <c r="E26" s="62" t="s">
        <v>159</v>
      </c>
      <c r="F26" s="62" t="s">
        <v>159</v>
      </c>
      <c r="G26" s="62" t="s">
        <v>159</v>
      </c>
      <c r="H26" s="62" t="s">
        <v>159</v>
      </c>
      <c r="I26" s="62" t="s">
        <v>159</v>
      </c>
      <c r="J26" s="62" t="s">
        <v>159</v>
      </c>
      <c r="K26" s="62" t="s">
        <v>159</v>
      </c>
      <c r="L26" s="62" t="s">
        <v>159</v>
      </c>
      <c r="M26" s="62" t="s">
        <v>159</v>
      </c>
      <c r="N26" s="62" t="s">
        <v>159</v>
      </c>
      <c r="O26" s="62" t="s">
        <v>159</v>
      </c>
      <c r="P26" s="62" t="s">
        <v>159</v>
      </c>
      <c r="Q26" s="62" t="s">
        <v>159</v>
      </c>
      <c r="R26" s="62" t="s">
        <v>159</v>
      </c>
      <c r="S26" s="62">
        <v>1</v>
      </c>
      <c r="T26" s="62" t="s">
        <v>159</v>
      </c>
      <c r="U26" s="62" t="s">
        <v>159</v>
      </c>
      <c r="V26" s="62" t="s">
        <v>159</v>
      </c>
      <c r="W26" s="62" t="s">
        <v>159</v>
      </c>
      <c r="X26" s="62" t="s">
        <v>159</v>
      </c>
      <c r="Y26" s="62" t="s">
        <v>159</v>
      </c>
      <c r="Z26" s="62" t="s">
        <v>159</v>
      </c>
      <c r="AA26" s="72">
        <f t="shared" si="0"/>
        <v>0</v>
      </c>
      <c r="AB26" s="54">
        <f t="shared" si="1"/>
        <v>1</v>
      </c>
    </row>
    <row r="27" spans="1:28" ht="15" customHeight="1">
      <c r="A27" s="63" t="s">
        <v>14</v>
      </c>
      <c r="B27" s="69" t="s">
        <v>5</v>
      </c>
      <c r="C27" s="62" t="s">
        <v>159</v>
      </c>
      <c r="D27" s="62">
        <v>1</v>
      </c>
      <c r="E27" s="62" t="s">
        <v>159</v>
      </c>
      <c r="F27" s="62" t="s">
        <v>159</v>
      </c>
      <c r="G27" s="62" t="s">
        <v>159</v>
      </c>
      <c r="H27" s="62" t="s">
        <v>159</v>
      </c>
      <c r="I27" s="62" t="s">
        <v>159</v>
      </c>
      <c r="J27" s="62">
        <v>1</v>
      </c>
      <c r="K27" s="62">
        <v>1</v>
      </c>
      <c r="L27" s="62" t="s">
        <v>159</v>
      </c>
      <c r="M27" s="62" t="s">
        <v>159</v>
      </c>
      <c r="N27" s="62" t="s">
        <v>159</v>
      </c>
      <c r="O27" s="62" t="s">
        <v>159</v>
      </c>
      <c r="P27" s="62">
        <v>1</v>
      </c>
      <c r="Q27" s="62">
        <v>1</v>
      </c>
      <c r="R27" s="62" t="s">
        <v>159</v>
      </c>
      <c r="S27" s="62" t="s">
        <v>159</v>
      </c>
      <c r="T27" s="62" t="s">
        <v>159</v>
      </c>
      <c r="U27" s="62" t="s">
        <v>159</v>
      </c>
      <c r="V27" s="62" t="s">
        <v>159</v>
      </c>
      <c r="W27" s="62" t="s">
        <v>159</v>
      </c>
      <c r="X27" s="62">
        <v>3</v>
      </c>
      <c r="Y27" s="62" t="s">
        <v>159</v>
      </c>
      <c r="Z27" s="62" t="s">
        <v>159</v>
      </c>
      <c r="AA27" s="72">
        <f t="shared" si="0"/>
        <v>3</v>
      </c>
      <c r="AB27" s="54">
        <f t="shared" si="1"/>
        <v>5</v>
      </c>
    </row>
    <row r="28" spans="1:28" ht="15" customHeight="1">
      <c r="A28" s="64"/>
      <c r="B28" s="69" t="s">
        <v>6</v>
      </c>
      <c r="C28" s="62" t="s">
        <v>159</v>
      </c>
      <c r="D28" s="62">
        <v>2</v>
      </c>
      <c r="E28" s="62">
        <v>1</v>
      </c>
      <c r="F28" s="62" t="s">
        <v>159</v>
      </c>
      <c r="G28" s="62" t="s">
        <v>159</v>
      </c>
      <c r="H28" s="62" t="s">
        <v>159</v>
      </c>
      <c r="I28" s="62" t="s">
        <v>159</v>
      </c>
      <c r="J28" s="62" t="s">
        <v>159</v>
      </c>
      <c r="K28" s="62" t="s">
        <v>159</v>
      </c>
      <c r="L28" s="62" t="s">
        <v>159</v>
      </c>
      <c r="M28" s="62" t="s">
        <v>159</v>
      </c>
      <c r="N28" s="62" t="s">
        <v>159</v>
      </c>
      <c r="O28" s="62">
        <v>4</v>
      </c>
      <c r="P28" s="62" t="s">
        <v>159</v>
      </c>
      <c r="Q28" s="62">
        <v>1</v>
      </c>
      <c r="R28" s="62">
        <v>3</v>
      </c>
      <c r="S28" s="62">
        <v>3</v>
      </c>
      <c r="T28" s="62" t="s">
        <v>159</v>
      </c>
      <c r="U28" s="62">
        <v>2</v>
      </c>
      <c r="V28" s="62">
        <v>2</v>
      </c>
      <c r="W28" s="62">
        <v>1</v>
      </c>
      <c r="X28" s="62">
        <v>4</v>
      </c>
      <c r="Y28" s="62" t="s">
        <v>159</v>
      </c>
      <c r="Z28" s="62">
        <v>1</v>
      </c>
      <c r="AA28" s="72">
        <f t="shared" si="0"/>
        <v>3</v>
      </c>
      <c r="AB28" s="54">
        <f t="shared" si="1"/>
        <v>21</v>
      </c>
    </row>
    <row r="29" spans="1:28" ht="15" customHeight="1">
      <c r="A29" s="64"/>
      <c r="B29" s="69" t="s">
        <v>7</v>
      </c>
      <c r="C29" s="62" t="s">
        <v>159</v>
      </c>
      <c r="D29" s="62" t="s">
        <v>159</v>
      </c>
      <c r="E29" s="62" t="s">
        <v>159</v>
      </c>
      <c r="F29" s="62" t="s">
        <v>159</v>
      </c>
      <c r="G29" s="62" t="s">
        <v>159</v>
      </c>
      <c r="H29" s="62" t="s">
        <v>159</v>
      </c>
      <c r="I29" s="62" t="s">
        <v>159</v>
      </c>
      <c r="J29" s="62">
        <v>1</v>
      </c>
      <c r="K29" s="62" t="s">
        <v>159</v>
      </c>
      <c r="L29" s="62">
        <v>1</v>
      </c>
      <c r="M29" s="62" t="s">
        <v>159</v>
      </c>
      <c r="N29" s="62">
        <v>1</v>
      </c>
      <c r="O29" s="62" t="s">
        <v>159</v>
      </c>
      <c r="P29" s="62">
        <v>3</v>
      </c>
      <c r="Q29" s="62" t="s">
        <v>159</v>
      </c>
      <c r="R29" s="62" t="s">
        <v>159</v>
      </c>
      <c r="S29" s="62" t="s">
        <v>159</v>
      </c>
      <c r="T29" s="62" t="s">
        <v>159</v>
      </c>
      <c r="U29" s="62" t="s">
        <v>159</v>
      </c>
      <c r="V29" s="62" t="s">
        <v>159</v>
      </c>
      <c r="W29" s="62" t="s">
        <v>159</v>
      </c>
      <c r="X29" s="62" t="s">
        <v>159</v>
      </c>
      <c r="Y29" s="62" t="s">
        <v>159</v>
      </c>
      <c r="Z29" s="62" t="s">
        <v>159</v>
      </c>
      <c r="AA29" s="72">
        <f t="shared" si="0"/>
        <v>3</v>
      </c>
      <c r="AB29" s="54">
        <f t="shared" si="1"/>
        <v>3</v>
      </c>
    </row>
    <row r="30" spans="1:28" ht="15" customHeight="1">
      <c r="A30" s="64"/>
      <c r="B30" s="69" t="s">
        <v>8</v>
      </c>
      <c r="C30" s="62" t="s">
        <v>159</v>
      </c>
      <c r="D30" s="62" t="s">
        <v>159</v>
      </c>
      <c r="E30" s="62">
        <v>1</v>
      </c>
      <c r="F30" s="62" t="s">
        <v>159</v>
      </c>
      <c r="G30" s="62" t="s">
        <v>159</v>
      </c>
      <c r="H30" s="62" t="s">
        <v>159</v>
      </c>
      <c r="I30" s="62">
        <v>1</v>
      </c>
      <c r="J30" s="62" t="s">
        <v>159</v>
      </c>
      <c r="K30" s="62" t="s">
        <v>159</v>
      </c>
      <c r="L30" s="62">
        <v>2</v>
      </c>
      <c r="M30" s="62" t="s">
        <v>159</v>
      </c>
      <c r="N30" s="62">
        <v>1</v>
      </c>
      <c r="O30" s="62" t="s">
        <v>159</v>
      </c>
      <c r="P30" s="62" t="s">
        <v>159</v>
      </c>
      <c r="Q30" s="62" t="s">
        <v>159</v>
      </c>
      <c r="R30" s="62" t="s">
        <v>159</v>
      </c>
      <c r="S30" s="62" t="s">
        <v>159</v>
      </c>
      <c r="T30" s="62" t="s">
        <v>159</v>
      </c>
      <c r="U30" s="62">
        <v>1</v>
      </c>
      <c r="V30" s="62" t="s">
        <v>159</v>
      </c>
      <c r="W30" s="62">
        <v>1</v>
      </c>
      <c r="X30" s="62" t="s">
        <v>159</v>
      </c>
      <c r="Y30" s="62" t="s">
        <v>159</v>
      </c>
      <c r="Z30" s="62" t="s">
        <v>159</v>
      </c>
      <c r="AA30" s="72">
        <f t="shared" si="0"/>
        <v>5</v>
      </c>
      <c r="AB30" s="54">
        <f t="shared" si="1"/>
        <v>2</v>
      </c>
    </row>
    <row r="31" spans="1:28" ht="15" customHeight="1">
      <c r="A31" s="64"/>
      <c r="B31" s="69" t="s">
        <v>9</v>
      </c>
      <c r="C31" s="62" t="s">
        <v>159</v>
      </c>
      <c r="D31" s="62" t="s">
        <v>159</v>
      </c>
      <c r="E31" s="62" t="s">
        <v>159</v>
      </c>
      <c r="F31" s="62" t="s">
        <v>159</v>
      </c>
      <c r="G31" s="62" t="s">
        <v>159</v>
      </c>
      <c r="H31" s="62">
        <v>1</v>
      </c>
      <c r="I31" s="62">
        <v>4</v>
      </c>
      <c r="J31" s="62">
        <v>3</v>
      </c>
      <c r="K31" s="62">
        <v>2</v>
      </c>
      <c r="L31" s="62">
        <v>4</v>
      </c>
      <c r="M31" s="62">
        <v>2</v>
      </c>
      <c r="N31" s="62">
        <v>5</v>
      </c>
      <c r="O31" s="62">
        <v>1</v>
      </c>
      <c r="P31" s="62" t="s">
        <v>159</v>
      </c>
      <c r="Q31" s="62" t="s">
        <v>159</v>
      </c>
      <c r="R31" s="62">
        <v>1</v>
      </c>
      <c r="S31" s="62" t="s">
        <v>159</v>
      </c>
      <c r="T31" s="62">
        <v>1</v>
      </c>
      <c r="U31" s="62" t="s">
        <v>159</v>
      </c>
      <c r="V31" s="62">
        <v>4</v>
      </c>
      <c r="W31" s="62" t="s">
        <v>159</v>
      </c>
      <c r="X31" s="62">
        <v>1</v>
      </c>
      <c r="Y31" s="62">
        <v>1</v>
      </c>
      <c r="Z31" s="62">
        <v>4</v>
      </c>
      <c r="AA31" s="72">
        <f t="shared" si="0"/>
        <v>21</v>
      </c>
      <c r="AB31" s="54">
        <f t="shared" si="1"/>
        <v>13</v>
      </c>
    </row>
    <row r="32" spans="1:28" ht="15" customHeight="1">
      <c r="A32" s="64"/>
      <c r="B32" s="69" t="s">
        <v>10</v>
      </c>
      <c r="C32" s="62" t="s">
        <v>159</v>
      </c>
      <c r="D32" s="62">
        <v>1</v>
      </c>
      <c r="E32" s="62" t="s">
        <v>159</v>
      </c>
      <c r="F32" s="62" t="s">
        <v>159</v>
      </c>
      <c r="G32" s="62">
        <v>1</v>
      </c>
      <c r="H32" s="62">
        <v>1</v>
      </c>
      <c r="I32" s="62" t="s">
        <v>159</v>
      </c>
      <c r="J32" s="62" t="s">
        <v>159</v>
      </c>
      <c r="K32" s="62" t="s">
        <v>159</v>
      </c>
      <c r="L32" s="62">
        <v>1</v>
      </c>
      <c r="M32" s="62" t="s">
        <v>159</v>
      </c>
      <c r="N32" s="62" t="s">
        <v>159</v>
      </c>
      <c r="O32" s="62">
        <v>1</v>
      </c>
      <c r="P32" s="62" t="s">
        <v>159</v>
      </c>
      <c r="Q32" s="62" t="s">
        <v>159</v>
      </c>
      <c r="R32" s="62">
        <v>1</v>
      </c>
      <c r="S32" s="62" t="s">
        <v>159</v>
      </c>
      <c r="T32" s="62" t="s">
        <v>159</v>
      </c>
      <c r="U32" s="62" t="s">
        <v>159</v>
      </c>
      <c r="V32" s="62">
        <v>2</v>
      </c>
      <c r="W32" s="62" t="s">
        <v>159</v>
      </c>
      <c r="X32" s="62">
        <v>1</v>
      </c>
      <c r="Y32" s="62">
        <v>1</v>
      </c>
      <c r="Z32" s="62" t="s">
        <v>159</v>
      </c>
      <c r="AA32" s="72">
        <f t="shared" si="0"/>
        <v>4</v>
      </c>
      <c r="AB32" s="54">
        <f t="shared" si="1"/>
        <v>6</v>
      </c>
    </row>
    <row r="33" spans="1:28" ht="15" customHeight="1">
      <c r="A33" s="65"/>
      <c r="B33" s="69" t="s">
        <v>12</v>
      </c>
      <c r="C33" s="62">
        <v>1</v>
      </c>
      <c r="D33" s="62" t="s">
        <v>159</v>
      </c>
      <c r="E33" s="62" t="s">
        <v>159</v>
      </c>
      <c r="F33" s="62" t="s">
        <v>159</v>
      </c>
      <c r="G33" s="62" t="s">
        <v>159</v>
      </c>
      <c r="H33" s="62" t="s">
        <v>159</v>
      </c>
      <c r="I33" s="62" t="s">
        <v>159</v>
      </c>
      <c r="J33" s="62" t="s">
        <v>159</v>
      </c>
      <c r="K33" s="62" t="s">
        <v>159</v>
      </c>
      <c r="L33" s="62" t="s">
        <v>159</v>
      </c>
      <c r="M33" s="62" t="s">
        <v>159</v>
      </c>
      <c r="N33" s="62" t="s">
        <v>159</v>
      </c>
      <c r="O33" s="62" t="s">
        <v>159</v>
      </c>
      <c r="P33" s="62" t="s">
        <v>159</v>
      </c>
      <c r="Q33" s="62" t="s">
        <v>159</v>
      </c>
      <c r="R33" s="62" t="s">
        <v>159</v>
      </c>
      <c r="S33" s="62">
        <v>1</v>
      </c>
      <c r="T33" s="62" t="s">
        <v>159</v>
      </c>
      <c r="U33" s="62" t="s">
        <v>159</v>
      </c>
      <c r="V33" s="62">
        <v>3</v>
      </c>
      <c r="W33" s="62" t="s">
        <v>159</v>
      </c>
      <c r="X33" s="62" t="s">
        <v>159</v>
      </c>
      <c r="Y33" s="62" t="s">
        <v>159</v>
      </c>
      <c r="Z33" s="62" t="s">
        <v>159</v>
      </c>
      <c r="AA33" s="72">
        <f t="shared" si="0"/>
        <v>1</v>
      </c>
      <c r="AB33" s="54">
        <f t="shared" si="1"/>
        <v>4</v>
      </c>
    </row>
    <row r="34" spans="1:28" ht="15" customHeight="1">
      <c r="A34" s="63" t="s">
        <v>15</v>
      </c>
      <c r="B34" s="69" t="s">
        <v>5</v>
      </c>
      <c r="C34" s="62" t="s">
        <v>159</v>
      </c>
      <c r="D34" s="62">
        <v>1</v>
      </c>
      <c r="E34" s="62" t="s">
        <v>159</v>
      </c>
      <c r="F34" s="62" t="s">
        <v>159</v>
      </c>
      <c r="G34" s="62" t="s">
        <v>159</v>
      </c>
      <c r="H34" s="62" t="s">
        <v>159</v>
      </c>
      <c r="I34" s="62" t="s">
        <v>159</v>
      </c>
      <c r="J34" s="62" t="s">
        <v>159</v>
      </c>
      <c r="K34" s="62" t="s">
        <v>159</v>
      </c>
      <c r="L34" s="62" t="s">
        <v>159</v>
      </c>
      <c r="M34" s="62" t="s">
        <v>159</v>
      </c>
      <c r="N34" s="62" t="s">
        <v>159</v>
      </c>
      <c r="O34" s="62" t="s">
        <v>159</v>
      </c>
      <c r="P34" s="62" t="s">
        <v>159</v>
      </c>
      <c r="Q34" s="62" t="s">
        <v>159</v>
      </c>
      <c r="R34" s="62" t="s">
        <v>159</v>
      </c>
      <c r="S34" s="62">
        <v>1</v>
      </c>
      <c r="T34" s="62" t="s">
        <v>159</v>
      </c>
      <c r="U34" s="62" t="s">
        <v>159</v>
      </c>
      <c r="V34" s="62" t="s">
        <v>159</v>
      </c>
      <c r="W34" s="62" t="s">
        <v>159</v>
      </c>
      <c r="X34" s="62" t="s">
        <v>159</v>
      </c>
      <c r="Y34" s="62" t="s">
        <v>159</v>
      </c>
      <c r="Z34" s="62" t="s">
        <v>159</v>
      </c>
      <c r="AA34" s="72">
        <f t="shared" si="0"/>
        <v>1</v>
      </c>
      <c r="AB34" s="54">
        <f t="shared" si="1"/>
        <v>1</v>
      </c>
    </row>
    <row r="35" spans="1:28" ht="15" customHeight="1">
      <c r="A35" s="64"/>
      <c r="B35" s="69" t="s">
        <v>6</v>
      </c>
      <c r="C35" s="62" t="s">
        <v>159</v>
      </c>
      <c r="D35" s="62" t="s">
        <v>159</v>
      </c>
      <c r="E35" s="62" t="s">
        <v>159</v>
      </c>
      <c r="F35" s="62" t="s">
        <v>159</v>
      </c>
      <c r="G35" s="62" t="s">
        <v>159</v>
      </c>
      <c r="H35" s="62" t="s">
        <v>159</v>
      </c>
      <c r="I35" s="62" t="s">
        <v>159</v>
      </c>
      <c r="J35" s="62">
        <v>1</v>
      </c>
      <c r="K35" s="62" t="s">
        <v>159</v>
      </c>
      <c r="L35" s="62" t="s">
        <v>159</v>
      </c>
      <c r="M35" s="62" t="s">
        <v>159</v>
      </c>
      <c r="N35" s="62" t="s">
        <v>159</v>
      </c>
      <c r="O35" s="62" t="s">
        <v>159</v>
      </c>
      <c r="P35" s="62" t="s">
        <v>159</v>
      </c>
      <c r="Q35" s="62" t="s">
        <v>159</v>
      </c>
      <c r="R35" s="62" t="s">
        <v>159</v>
      </c>
      <c r="S35" s="62" t="s">
        <v>159</v>
      </c>
      <c r="T35" s="62" t="s">
        <v>159</v>
      </c>
      <c r="U35" s="62" t="s">
        <v>159</v>
      </c>
      <c r="V35" s="62" t="s">
        <v>159</v>
      </c>
      <c r="W35" s="62" t="s">
        <v>159</v>
      </c>
      <c r="X35" s="62" t="s">
        <v>159</v>
      </c>
      <c r="Y35" s="62">
        <v>2</v>
      </c>
      <c r="Z35" s="62" t="s">
        <v>159</v>
      </c>
      <c r="AA35" s="72">
        <f t="shared" si="0"/>
        <v>1</v>
      </c>
      <c r="AB35" s="54">
        <f t="shared" si="1"/>
        <v>2</v>
      </c>
    </row>
    <row r="36" spans="1:28" ht="15" customHeight="1">
      <c r="A36" s="71"/>
      <c r="B36" s="69" t="s">
        <v>9</v>
      </c>
      <c r="C36" s="62" t="s">
        <v>159</v>
      </c>
      <c r="D36" s="62" t="s">
        <v>159</v>
      </c>
      <c r="E36" s="62" t="s">
        <v>159</v>
      </c>
      <c r="F36" s="62" t="s">
        <v>159</v>
      </c>
      <c r="G36" s="62" t="s">
        <v>159</v>
      </c>
      <c r="H36" s="62" t="s">
        <v>159</v>
      </c>
      <c r="I36" s="62">
        <v>1</v>
      </c>
      <c r="J36" s="62" t="s">
        <v>159</v>
      </c>
      <c r="K36" s="62" t="s">
        <v>159</v>
      </c>
      <c r="L36" s="62" t="s">
        <v>159</v>
      </c>
      <c r="M36" s="62" t="s">
        <v>159</v>
      </c>
      <c r="N36" s="62" t="s">
        <v>159</v>
      </c>
      <c r="O36" s="62">
        <v>1</v>
      </c>
      <c r="P36" s="62">
        <v>1</v>
      </c>
      <c r="Q36" s="62" t="s">
        <v>159</v>
      </c>
      <c r="R36" s="62" t="s">
        <v>159</v>
      </c>
      <c r="S36" s="62">
        <v>1</v>
      </c>
      <c r="T36" s="62" t="s">
        <v>159</v>
      </c>
      <c r="U36" s="62">
        <v>1</v>
      </c>
      <c r="V36" s="62" t="s">
        <v>159</v>
      </c>
      <c r="W36" s="62" t="s">
        <v>159</v>
      </c>
      <c r="X36" s="62">
        <v>1</v>
      </c>
      <c r="Y36" s="62" t="s">
        <v>159</v>
      </c>
      <c r="Z36" s="62">
        <v>1</v>
      </c>
      <c r="AA36" s="72">
        <f t="shared" si="0"/>
        <v>1</v>
      </c>
      <c r="AB36" s="54">
        <f t="shared" si="1"/>
        <v>6</v>
      </c>
    </row>
    <row r="37" spans="2:28" ht="15" customHeight="1">
      <c r="B37" s="69"/>
      <c r="C37" s="62" t="s">
        <v>159</v>
      </c>
      <c r="D37" s="62" t="s">
        <v>159</v>
      </c>
      <c r="E37" s="62" t="s">
        <v>159</v>
      </c>
      <c r="F37" s="62" t="s">
        <v>159</v>
      </c>
      <c r="G37" s="62" t="s">
        <v>159</v>
      </c>
      <c r="H37" s="62" t="s">
        <v>159</v>
      </c>
      <c r="I37" s="62" t="s">
        <v>159</v>
      </c>
      <c r="J37" s="62" t="s">
        <v>159</v>
      </c>
      <c r="K37" s="62" t="s">
        <v>159</v>
      </c>
      <c r="L37" s="62" t="s">
        <v>159</v>
      </c>
      <c r="M37" s="62" t="s">
        <v>159</v>
      </c>
      <c r="N37" s="62" t="s">
        <v>159</v>
      </c>
      <c r="O37" s="62" t="s">
        <v>159</v>
      </c>
      <c r="P37" s="62" t="s">
        <v>159</v>
      </c>
      <c r="Q37" s="62" t="s">
        <v>159</v>
      </c>
      <c r="R37" s="62" t="s">
        <v>159</v>
      </c>
      <c r="S37" s="62" t="s">
        <v>159</v>
      </c>
      <c r="T37" s="62" t="s">
        <v>159</v>
      </c>
      <c r="U37" s="62" t="s">
        <v>159</v>
      </c>
      <c r="V37" s="62" t="s">
        <v>159</v>
      </c>
      <c r="W37" s="62" t="s">
        <v>159</v>
      </c>
      <c r="X37" s="62" t="s">
        <v>159</v>
      </c>
      <c r="Y37" s="62" t="s">
        <v>159</v>
      </c>
      <c r="Z37" s="62">
        <v>1</v>
      </c>
      <c r="AA37" s="72">
        <f t="shared" si="0"/>
        <v>0</v>
      </c>
      <c r="AB37" s="54">
        <f t="shared" si="1"/>
        <v>1</v>
      </c>
    </row>
    <row r="38" spans="1:28" ht="15" customHeight="1">
      <c r="A38" s="63" t="s">
        <v>16</v>
      </c>
      <c r="B38" s="69" t="s">
        <v>5</v>
      </c>
      <c r="C38" s="62">
        <v>2</v>
      </c>
      <c r="D38" s="62">
        <v>3</v>
      </c>
      <c r="E38" s="62">
        <v>1</v>
      </c>
      <c r="F38" s="62">
        <v>1</v>
      </c>
      <c r="G38" s="62" t="s">
        <v>159</v>
      </c>
      <c r="H38" s="62" t="s">
        <v>159</v>
      </c>
      <c r="I38" s="62">
        <v>1</v>
      </c>
      <c r="J38" s="62" t="s">
        <v>159</v>
      </c>
      <c r="K38" s="62">
        <v>1</v>
      </c>
      <c r="L38" s="62" t="s">
        <v>159</v>
      </c>
      <c r="M38" s="62">
        <v>2</v>
      </c>
      <c r="N38" s="62">
        <v>1</v>
      </c>
      <c r="O38" s="62" t="s">
        <v>159</v>
      </c>
      <c r="P38" s="62" t="s">
        <v>159</v>
      </c>
      <c r="Q38" s="62" t="s">
        <v>159</v>
      </c>
      <c r="R38" s="62">
        <v>7</v>
      </c>
      <c r="S38" s="62">
        <v>2</v>
      </c>
      <c r="T38" s="62">
        <v>2</v>
      </c>
      <c r="U38" s="62" t="s">
        <v>159</v>
      </c>
      <c r="V38" s="62" t="s">
        <v>159</v>
      </c>
      <c r="W38" s="62">
        <v>1</v>
      </c>
      <c r="X38" s="62" t="s">
        <v>159</v>
      </c>
      <c r="Y38" s="62" t="s">
        <v>159</v>
      </c>
      <c r="Z38" s="62" t="s">
        <v>159</v>
      </c>
      <c r="AA38" s="72">
        <f t="shared" si="0"/>
        <v>12</v>
      </c>
      <c r="AB38" s="54">
        <f t="shared" si="1"/>
        <v>12</v>
      </c>
    </row>
    <row r="39" spans="1:28" ht="15" customHeight="1">
      <c r="A39" s="64"/>
      <c r="B39" s="69" t="s">
        <v>6</v>
      </c>
      <c r="C39" s="62">
        <v>1</v>
      </c>
      <c r="D39" s="62">
        <v>2</v>
      </c>
      <c r="E39" s="62">
        <v>1</v>
      </c>
      <c r="F39" s="62">
        <v>3</v>
      </c>
      <c r="G39" s="62" t="s">
        <v>159</v>
      </c>
      <c r="H39" s="62">
        <v>2</v>
      </c>
      <c r="I39" s="62" t="s">
        <v>159</v>
      </c>
      <c r="J39" s="62">
        <v>1</v>
      </c>
      <c r="K39" s="62">
        <v>1</v>
      </c>
      <c r="L39" s="62">
        <v>1</v>
      </c>
      <c r="M39" s="62">
        <v>1</v>
      </c>
      <c r="N39" s="62">
        <v>4</v>
      </c>
      <c r="O39" s="62">
        <v>2</v>
      </c>
      <c r="P39" s="62" t="s">
        <v>159</v>
      </c>
      <c r="Q39" s="62">
        <v>3</v>
      </c>
      <c r="R39" s="62">
        <v>8</v>
      </c>
      <c r="S39" s="62">
        <v>4</v>
      </c>
      <c r="T39" s="62">
        <v>7</v>
      </c>
      <c r="U39" s="62">
        <v>6</v>
      </c>
      <c r="V39" s="62">
        <v>14</v>
      </c>
      <c r="W39" s="62">
        <v>8</v>
      </c>
      <c r="X39" s="62">
        <v>4</v>
      </c>
      <c r="Y39" s="62">
        <v>1</v>
      </c>
      <c r="Z39" s="62">
        <v>2</v>
      </c>
      <c r="AA39" s="72">
        <f t="shared" si="0"/>
        <v>17</v>
      </c>
      <c r="AB39" s="54">
        <f t="shared" si="1"/>
        <v>59</v>
      </c>
    </row>
    <row r="40" spans="1:28" ht="15" customHeight="1">
      <c r="A40" s="64"/>
      <c r="B40" s="69" t="s">
        <v>7</v>
      </c>
      <c r="C40" s="62">
        <v>3</v>
      </c>
      <c r="D40" s="62">
        <v>1</v>
      </c>
      <c r="E40" s="62">
        <v>1</v>
      </c>
      <c r="F40" s="62">
        <v>85</v>
      </c>
      <c r="G40" s="62" t="s">
        <v>159</v>
      </c>
      <c r="H40" s="62">
        <v>1</v>
      </c>
      <c r="I40" s="62">
        <v>8</v>
      </c>
      <c r="J40" s="62">
        <v>1</v>
      </c>
      <c r="K40" s="62">
        <v>2</v>
      </c>
      <c r="L40" s="62">
        <v>1</v>
      </c>
      <c r="M40" s="62">
        <v>5</v>
      </c>
      <c r="N40" s="62">
        <v>7</v>
      </c>
      <c r="O40" s="62">
        <v>2</v>
      </c>
      <c r="P40" s="62" t="s">
        <v>159</v>
      </c>
      <c r="Q40" s="62">
        <v>1</v>
      </c>
      <c r="R40" s="62">
        <v>7</v>
      </c>
      <c r="S40" s="62" t="s">
        <v>159</v>
      </c>
      <c r="T40" s="62">
        <v>7</v>
      </c>
      <c r="U40" s="62">
        <v>6</v>
      </c>
      <c r="V40" s="62" t="s">
        <v>159</v>
      </c>
      <c r="W40" s="62">
        <v>2</v>
      </c>
      <c r="X40" s="62">
        <v>10</v>
      </c>
      <c r="Y40" s="62">
        <v>2</v>
      </c>
      <c r="Z40" s="62">
        <v>2</v>
      </c>
      <c r="AA40" s="72">
        <f t="shared" si="0"/>
        <v>115</v>
      </c>
      <c r="AB40" s="54">
        <f t="shared" si="1"/>
        <v>39</v>
      </c>
    </row>
    <row r="41" spans="1:28" ht="15" customHeight="1">
      <c r="A41" s="64"/>
      <c r="B41" s="69" t="s">
        <v>8</v>
      </c>
      <c r="C41" s="62">
        <v>2</v>
      </c>
      <c r="D41" s="62" t="s">
        <v>159</v>
      </c>
      <c r="E41" s="62" t="s">
        <v>159</v>
      </c>
      <c r="F41" s="62">
        <v>1</v>
      </c>
      <c r="G41" s="62" t="s">
        <v>159</v>
      </c>
      <c r="H41" s="62" t="s">
        <v>159</v>
      </c>
      <c r="I41" s="62" t="s">
        <v>159</v>
      </c>
      <c r="J41" s="62" t="s">
        <v>159</v>
      </c>
      <c r="K41" s="62" t="s">
        <v>159</v>
      </c>
      <c r="L41" s="62" t="s">
        <v>159</v>
      </c>
      <c r="M41" s="62" t="s">
        <v>159</v>
      </c>
      <c r="N41" s="62" t="s">
        <v>159</v>
      </c>
      <c r="O41" s="62">
        <v>1</v>
      </c>
      <c r="P41" s="62" t="s">
        <v>159</v>
      </c>
      <c r="Q41" s="62" t="s">
        <v>159</v>
      </c>
      <c r="R41" s="62">
        <v>3</v>
      </c>
      <c r="S41" s="62" t="s">
        <v>159</v>
      </c>
      <c r="T41" s="62" t="s">
        <v>159</v>
      </c>
      <c r="U41" s="62" t="s">
        <v>159</v>
      </c>
      <c r="V41" s="62">
        <v>2</v>
      </c>
      <c r="W41" s="62">
        <v>1</v>
      </c>
      <c r="X41" s="62" t="s">
        <v>159</v>
      </c>
      <c r="Y41" s="62">
        <v>1</v>
      </c>
      <c r="Z41" s="62" t="s">
        <v>159</v>
      </c>
      <c r="AA41" s="72">
        <f t="shared" si="0"/>
        <v>3</v>
      </c>
      <c r="AB41" s="54">
        <f t="shared" si="1"/>
        <v>8</v>
      </c>
    </row>
    <row r="42" spans="1:28" ht="15" customHeight="1">
      <c r="A42" s="64"/>
      <c r="B42" s="69" t="s">
        <v>9</v>
      </c>
      <c r="C42" s="62">
        <v>1</v>
      </c>
      <c r="D42" s="62">
        <v>4</v>
      </c>
      <c r="E42" s="62" t="s">
        <v>159</v>
      </c>
      <c r="F42" s="62">
        <v>3</v>
      </c>
      <c r="G42" s="62" t="s">
        <v>159</v>
      </c>
      <c r="H42" s="62">
        <v>8</v>
      </c>
      <c r="I42" s="62">
        <v>6</v>
      </c>
      <c r="J42" s="62">
        <v>5</v>
      </c>
      <c r="K42" s="62">
        <v>5</v>
      </c>
      <c r="L42" s="62">
        <v>2</v>
      </c>
      <c r="M42" s="62">
        <v>1</v>
      </c>
      <c r="N42" s="62">
        <v>3</v>
      </c>
      <c r="O42" s="62">
        <v>3</v>
      </c>
      <c r="P42" s="62">
        <v>1</v>
      </c>
      <c r="Q42" s="62">
        <v>1</v>
      </c>
      <c r="R42" s="62">
        <v>2</v>
      </c>
      <c r="S42" s="62" t="s">
        <v>159</v>
      </c>
      <c r="T42" s="62">
        <v>1</v>
      </c>
      <c r="U42" s="62">
        <v>4</v>
      </c>
      <c r="V42" s="62">
        <v>1</v>
      </c>
      <c r="W42" s="62" t="s">
        <v>159</v>
      </c>
      <c r="X42" s="62" t="s">
        <v>159</v>
      </c>
      <c r="Y42" s="62">
        <v>1</v>
      </c>
      <c r="Z42" s="62">
        <v>3</v>
      </c>
      <c r="AA42" s="72">
        <f t="shared" si="0"/>
        <v>38</v>
      </c>
      <c r="AB42" s="54">
        <f t="shared" si="1"/>
        <v>17</v>
      </c>
    </row>
    <row r="43" spans="1:28" ht="15" customHeight="1">
      <c r="A43" s="64"/>
      <c r="B43" s="69" t="s">
        <v>10</v>
      </c>
      <c r="C43" s="62">
        <v>1</v>
      </c>
      <c r="D43" s="62" t="s">
        <v>159</v>
      </c>
      <c r="E43" s="62" t="s">
        <v>159</v>
      </c>
      <c r="F43" s="62">
        <v>1</v>
      </c>
      <c r="G43" s="62" t="s">
        <v>159</v>
      </c>
      <c r="H43" s="62">
        <v>2</v>
      </c>
      <c r="I43" s="62" t="s">
        <v>159</v>
      </c>
      <c r="J43" s="62" t="s">
        <v>159</v>
      </c>
      <c r="K43" s="62" t="s">
        <v>159</v>
      </c>
      <c r="L43" s="62" t="s">
        <v>159</v>
      </c>
      <c r="M43" s="62">
        <v>1</v>
      </c>
      <c r="N43" s="62" t="s">
        <v>159</v>
      </c>
      <c r="O43" s="62" t="s">
        <v>159</v>
      </c>
      <c r="P43" s="62" t="s">
        <v>159</v>
      </c>
      <c r="Q43" s="62" t="s">
        <v>159</v>
      </c>
      <c r="R43" s="62" t="s">
        <v>159</v>
      </c>
      <c r="S43" s="62" t="s">
        <v>159</v>
      </c>
      <c r="T43" s="62" t="s">
        <v>159</v>
      </c>
      <c r="U43" s="62" t="s">
        <v>159</v>
      </c>
      <c r="V43" s="62" t="s">
        <v>159</v>
      </c>
      <c r="W43" s="62" t="s">
        <v>159</v>
      </c>
      <c r="X43" s="62" t="s">
        <v>159</v>
      </c>
      <c r="Y43" s="62" t="s">
        <v>159</v>
      </c>
      <c r="Z43" s="62" t="s">
        <v>159</v>
      </c>
      <c r="AA43" s="72">
        <f t="shared" si="0"/>
        <v>5</v>
      </c>
      <c r="AB43" s="54">
        <f t="shared" si="1"/>
        <v>0</v>
      </c>
    </row>
    <row r="44" spans="1:28" ht="15" customHeight="1">
      <c r="A44" s="64"/>
      <c r="B44" s="69" t="s">
        <v>11</v>
      </c>
      <c r="C44" s="62">
        <v>1</v>
      </c>
      <c r="D44" s="62" t="s">
        <v>159</v>
      </c>
      <c r="E44" s="62" t="s">
        <v>159</v>
      </c>
      <c r="F44" s="62" t="s">
        <v>159</v>
      </c>
      <c r="G44" s="62" t="s">
        <v>159</v>
      </c>
      <c r="H44" s="62" t="s">
        <v>159</v>
      </c>
      <c r="I44" s="62" t="s">
        <v>159</v>
      </c>
      <c r="J44" s="62" t="s">
        <v>159</v>
      </c>
      <c r="K44" s="62" t="s">
        <v>159</v>
      </c>
      <c r="L44" s="62" t="s">
        <v>159</v>
      </c>
      <c r="M44" s="62" t="s">
        <v>159</v>
      </c>
      <c r="N44" s="62" t="s">
        <v>159</v>
      </c>
      <c r="O44" s="62" t="s">
        <v>159</v>
      </c>
      <c r="P44" s="62" t="s">
        <v>159</v>
      </c>
      <c r="Q44" s="62" t="s">
        <v>159</v>
      </c>
      <c r="R44" s="62" t="s">
        <v>159</v>
      </c>
      <c r="S44" s="62" t="s">
        <v>159</v>
      </c>
      <c r="T44" s="62" t="s">
        <v>159</v>
      </c>
      <c r="U44" s="62" t="s">
        <v>159</v>
      </c>
      <c r="V44" s="62" t="s">
        <v>159</v>
      </c>
      <c r="W44" s="62" t="s">
        <v>159</v>
      </c>
      <c r="X44" s="62" t="s">
        <v>159</v>
      </c>
      <c r="Y44" s="62" t="s">
        <v>159</v>
      </c>
      <c r="Z44" s="62" t="s">
        <v>159</v>
      </c>
      <c r="AA44" s="72">
        <f t="shared" si="0"/>
        <v>1</v>
      </c>
      <c r="AB44" s="54">
        <f t="shared" si="1"/>
        <v>0</v>
      </c>
    </row>
    <row r="45" spans="1:28" ht="15" customHeight="1">
      <c r="A45" s="65"/>
      <c r="B45" s="69" t="s">
        <v>12</v>
      </c>
      <c r="C45" s="62" t="s">
        <v>159</v>
      </c>
      <c r="D45" s="62">
        <v>1</v>
      </c>
      <c r="E45" s="62">
        <v>10</v>
      </c>
      <c r="F45" s="62">
        <v>1</v>
      </c>
      <c r="G45" s="62" t="s">
        <v>159</v>
      </c>
      <c r="H45" s="62">
        <v>5</v>
      </c>
      <c r="I45" s="62">
        <v>1</v>
      </c>
      <c r="J45" s="62">
        <v>8</v>
      </c>
      <c r="K45" s="62">
        <v>13</v>
      </c>
      <c r="L45" s="62">
        <v>9</v>
      </c>
      <c r="M45" s="62" t="s">
        <v>159</v>
      </c>
      <c r="N45" s="62" t="s">
        <v>159</v>
      </c>
      <c r="O45" s="62">
        <v>1</v>
      </c>
      <c r="P45" s="62">
        <v>1</v>
      </c>
      <c r="Q45" s="62">
        <v>5</v>
      </c>
      <c r="R45" s="62">
        <v>4</v>
      </c>
      <c r="S45" s="62" t="s">
        <v>159</v>
      </c>
      <c r="T45" s="62">
        <v>1</v>
      </c>
      <c r="U45" s="62" t="s">
        <v>159</v>
      </c>
      <c r="V45" s="62" t="s">
        <v>159</v>
      </c>
      <c r="W45" s="62">
        <v>3</v>
      </c>
      <c r="X45" s="62">
        <v>1</v>
      </c>
      <c r="Y45" s="62" t="s">
        <v>159</v>
      </c>
      <c r="Z45" s="62" t="s">
        <v>159</v>
      </c>
      <c r="AA45" s="72">
        <f t="shared" si="0"/>
        <v>48</v>
      </c>
      <c r="AB45" s="54">
        <f t="shared" si="1"/>
        <v>16</v>
      </c>
    </row>
    <row r="46" spans="1:28" ht="15" customHeight="1">
      <c r="A46" s="63" t="s">
        <v>17</v>
      </c>
      <c r="B46" s="69" t="s">
        <v>5</v>
      </c>
      <c r="C46" s="62" t="s">
        <v>159</v>
      </c>
      <c r="D46" s="62" t="s">
        <v>159</v>
      </c>
      <c r="E46" s="62" t="s">
        <v>159</v>
      </c>
      <c r="F46" s="62" t="s">
        <v>159</v>
      </c>
      <c r="G46" s="62">
        <v>4</v>
      </c>
      <c r="H46" s="62" t="s">
        <v>159</v>
      </c>
      <c r="I46" s="62" t="s">
        <v>159</v>
      </c>
      <c r="J46" s="62">
        <v>1</v>
      </c>
      <c r="K46" s="62" t="s">
        <v>159</v>
      </c>
      <c r="L46" s="62" t="s">
        <v>159</v>
      </c>
      <c r="M46" s="62" t="s">
        <v>159</v>
      </c>
      <c r="N46" s="62" t="s">
        <v>159</v>
      </c>
      <c r="O46" s="62" t="s">
        <v>159</v>
      </c>
      <c r="P46" s="62" t="s">
        <v>159</v>
      </c>
      <c r="Q46" s="62" t="s">
        <v>159</v>
      </c>
      <c r="R46" s="62" t="s">
        <v>159</v>
      </c>
      <c r="S46" s="62" t="s">
        <v>159</v>
      </c>
      <c r="T46" s="62" t="s">
        <v>159</v>
      </c>
      <c r="U46" s="62">
        <v>1</v>
      </c>
      <c r="V46" s="62" t="s">
        <v>159</v>
      </c>
      <c r="W46" s="62" t="s">
        <v>159</v>
      </c>
      <c r="X46" s="62" t="s">
        <v>159</v>
      </c>
      <c r="Y46" s="62" t="s">
        <v>159</v>
      </c>
      <c r="Z46" s="62" t="s">
        <v>159</v>
      </c>
      <c r="AA46" s="72">
        <f t="shared" si="0"/>
        <v>5</v>
      </c>
      <c r="AB46" s="54">
        <f t="shared" si="1"/>
        <v>1</v>
      </c>
    </row>
    <row r="47" spans="1:28" ht="15" customHeight="1">
      <c r="A47" s="64"/>
      <c r="B47" s="69" t="s">
        <v>6</v>
      </c>
      <c r="C47" s="62" t="s">
        <v>159</v>
      </c>
      <c r="D47" s="62">
        <v>1</v>
      </c>
      <c r="E47" s="62" t="s">
        <v>159</v>
      </c>
      <c r="F47" s="62">
        <v>1</v>
      </c>
      <c r="G47" s="62">
        <v>2</v>
      </c>
      <c r="H47" s="62" t="s">
        <v>159</v>
      </c>
      <c r="I47" s="62" t="s">
        <v>159</v>
      </c>
      <c r="J47" s="62">
        <v>1</v>
      </c>
      <c r="K47" s="62" t="s">
        <v>159</v>
      </c>
      <c r="L47" s="62" t="s">
        <v>159</v>
      </c>
      <c r="M47" s="62">
        <v>1</v>
      </c>
      <c r="N47" s="62">
        <v>2</v>
      </c>
      <c r="O47" s="62" t="s">
        <v>159</v>
      </c>
      <c r="P47" s="62" t="s">
        <v>159</v>
      </c>
      <c r="Q47" s="62">
        <v>1</v>
      </c>
      <c r="R47" s="62" t="s">
        <v>159</v>
      </c>
      <c r="S47" s="62" t="s">
        <v>159</v>
      </c>
      <c r="T47" s="62">
        <v>1</v>
      </c>
      <c r="U47" s="62">
        <v>1</v>
      </c>
      <c r="V47" s="62">
        <v>1</v>
      </c>
      <c r="W47" s="62" t="s">
        <v>159</v>
      </c>
      <c r="X47" s="62">
        <v>2</v>
      </c>
      <c r="Y47" s="62" t="s">
        <v>159</v>
      </c>
      <c r="Z47" s="62" t="s">
        <v>159</v>
      </c>
      <c r="AA47" s="72">
        <f t="shared" si="0"/>
        <v>8</v>
      </c>
      <c r="AB47" s="54">
        <f t="shared" si="1"/>
        <v>6</v>
      </c>
    </row>
    <row r="48" spans="1:28" ht="15" customHeight="1">
      <c r="A48" s="64"/>
      <c r="B48" s="69" t="s">
        <v>7</v>
      </c>
      <c r="C48" s="62" t="s">
        <v>159</v>
      </c>
      <c r="D48" s="62">
        <v>1</v>
      </c>
      <c r="E48" s="62" t="s">
        <v>159</v>
      </c>
      <c r="F48" s="62" t="s">
        <v>159</v>
      </c>
      <c r="G48" s="62" t="s">
        <v>159</v>
      </c>
      <c r="H48" s="62" t="s">
        <v>159</v>
      </c>
      <c r="I48" s="62">
        <v>1</v>
      </c>
      <c r="J48" s="62" t="s">
        <v>159</v>
      </c>
      <c r="K48" s="62" t="s">
        <v>159</v>
      </c>
      <c r="L48" s="62" t="s">
        <v>159</v>
      </c>
      <c r="M48" s="62" t="s">
        <v>159</v>
      </c>
      <c r="N48" s="62" t="s">
        <v>159</v>
      </c>
      <c r="O48" s="62" t="s">
        <v>159</v>
      </c>
      <c r="P48" s="62" t="s">
        <v>159</v>
      </c>
      <c r="Q48" s="62" t="s">
        <v>159</v>
      </c>
      <c r="R48" s="62">
        <v>1</v>
      </c>
      <c r="S48" s="62" t="s">
        <v>159</v>
      </c>
      <c r="T48" s="62" t="s">
        <v>159</v>
      </c>
      <c r="U48" s="62" t="s">
        <v>159</v>
      </c>
      <c r="V48" s="62" t="s">
        <v>159</v>
      </c>
      <c r="W48" s="62" t="s">
        <v>159</v>
      </c>
      <c r="X48" s="62" t="s">
        <v>159</v>
      </c>
      <c r="Y48" s="62" t="s">
        <v>159</v>
      </c>
      <c r="Z48" s="62" t="s">
        <v>159</v>
      </c>
      <c r="AA48" s="72">
        <f t="shared" si="0"/>
        <v>2</v>
      </c>
      <c r="AB48" s="54">
        <f t="shared" si="1"/>
        <v>1</v>
      </c>
    </row>
    <row r="49" spans="1:28" ht="15" customHeight="1">
      <c r="A49" s="64"/>
      <c r="B49" s="69" t="s">
        <v>9</v>
      </c>
      <c r="C49" s="62">
        <v>1</v>
      </c>
      <c r="D49" s="62">
        <v>4</v>
      </c>
      <c r="E49" s="62">
        <v>1</v>
      </c>
      <c r="F49" s="62" t="s">
        <v>159</v>
      </c>
      <c r="G49" s="62" t="s">
        <v>159</v>
      </c>
      <c r="H49" s="62">
        <v>1</v>
      </c>
      <c r="I49" s="62" t="s">
        <v>159</v>
      </c>
      <c r="J49" s="62" t="s">
        <v>159</v>
      </c>
      <c r="K49" s="62">
        <v>1</v>
      </c>
      <c r="L49" s="62" t="s">
        <v>159</v>
      </c>
      <c r="M49" s="62" t="s">
        <v>159</v>
      </c>
      <c r="N49" s="62">
        <v>1</v>
      </c>
      <c r="O49" s="62">
        <v>2</v>
      </c>
      <c r="P49" s="62" t="s">
        <v>159</v>
      </c>
      <c r="Q49" s="62">
        <v>1</v>
      </c>
      <c r="R49" s="62" t="s">
        <v>159</v>
      </c>
      <c r="S49" s="62" t="s">
        <v>159</v>
      </c>
      <c r="T49" s="62" t="s">
        <v>159</v>
      </c>
      <c r="U49" s="62">
        <v>1</v>
      </c>
      <c r="V49" s="62" t="s">
        <v>159</v>
      </c>
      <c r="W49" s="62">
        <v>3</v>
      </c>
      <c r="X49" s="62">
        <v>1</v>
      </c>
      <c r="Y49" s="62" t="s">
        <v>159</v>
      </c>
      <c r="Z49" s="62" t="s">
        <v>159</v>
      </c>
      <c r="AA49" s="72">
        <f t="shared" si="0"/>
        <v>9</v>
      </c>
      <c r="AB49" s="54">
        <f t="shared" si="1"/>
        <v>8</v>
      </c>
    </row>
    <row r="50" spans="1:28" ht="15" customHeight="1">
      <c r="A50" s="64"/>
      <c r="B50" s="69" t="s">
        <v>10</v>
      </c>
      <c r="C50" s="62" t="s">
        <v>159</v>
      </c>
      <c r="D50" s="62" t="s">
        <v>159</v>
      </c>
      <c r="E50" s="62" t="s">
        <v>159</v>
      </c>
      <c r="F50" s="62" t="s">
        <v>159</v>
      </c>
      <c r="G50" s="62" t="s">
        <v>159</v>
      </c>
      <c r="H50" s="62" t="s">
        <v>159</v>
      </c>
      <c r="I50" s="62" t="s">
        <v>159</v>
      </c>
      <c r="J50" s="62" t="s">
        <v>159</v>
      </c>
      <c r="K50" s="62">
        <v>1</v>
      </c>
      <c r="L50" s="62" t="s">
        <v>159</v>
      </c>
      <c r="M50" s="62">
        <v>1</v>
      </c>
      <c r="N50" s="62" t="s">
        <v>159</v>
      </c>
      <c r="O50" s="62" t="s">
        <v>159</v>
      </c>
      <c r="P50" s="62" t="s">
        <v>159</v>
      </c>
      <c r="Q50" s="62" t="s">
        <v>159</v>
      </c>
      <c r="R50" s="62" t="s">
        <v>159</v>
      </c>
      <c r="S50" s="62" t="s">
        <v>159</v>
      </c>
      <c r="T50" s="62" t="s">
        <v>159</v>
      </c>
      <c r="U50" s="62" t="s">
        <v>159</v>
      </c>
      <c r="V50" s="62" t="s">
        <v>159</v>
      </c>
      <c r="W50" s="62" t="s">
        <v>159</v>
      </c>
      <c r="X50" s="62" t="s">
        <v>159</v>
      </c>
      <c r="Y50" s="62" t="s">
        <v>159</v>
      </c>
      <c r="Z50" s="62" t="s">
        <v>159</v>
      </c>
      <c r="AA50" s="72">
        <f t="shared" si="0"/>
        <v>2</v>
      </c>
      <c r="AB50" s="54">
        <f t="shared" si="1"/>
        <v>0</v>
      </c>
    </row>
    <row r="51" spans="1:28" ht="15" customHeight="1">
      <c r="A51" s="65"/>
      <c r="B51" s="69" t="s">
        <v>11</v>
      </c>
      <c r="C51" s="62" t="s">
        <v>159</v>
      </c>
      <c r="D51" s="62" t="s">
        <v>159</v>
      </c>
      <c r="E51" s="62" t="s">
        <v>159</v>
      </c>
      <c r="F51" s="62" t="s">
        <v>159</v>
      </c>
      <c r="G51" s="62" t="s">
        <v>159</v>
      </c>
      <c r="H51" s="62" t="s">
        <v>159</v>
      </c>
      <c r="I51" s="62" t="s">
        <v>159</v>
      </c>
      <c r="J51" s="62" t="s">
        <v>159</v>
      </c>
      <c r="K51" s="62" t="s">
        <v>159</v>
      </c>
      <c r="L51" s="62" t="s">
        <v>159</v>
      </c>
      <c r="M51" s="62" t="s">
        <v>159</v>
      </c>
      <c r="N51" s="62" t="s">
        <v>159</v>
      </c>
      <c r="O51" s="62">
        <v>1</v>
      </c>
      <c r="P51" s="62" t="s">
        <v>159</v>
      </c>
      <c r="Q51" s="62" t="s">
        <v>159</v>
      </c>
      <c r="R51" s="62" t="s">
        <v>159</v>
      </c>
      <c r="S51" s="62" t="s">
        <v>159</v>
      </c>
      <c r="T51" s="62" t="s">
        <v>159</v>
      </c>
      <c r="U51" s="62" t="s">
        <v>159</v>
      </c>
      <c r="V51" s="62" t="s">
        <v>159</v>
      </c>
      <c r="W51" s="62" t="s">
        <v>159</v>
      </c>
      <c r="X51" s="62" t="s">
        <v>159</v>
      </c>
      <c r="Y51" s="62" t="s">
        <v>159</v>
      </c>
      <c r="Z51" s="62" t="s">
        <v>159</v>
      </c>
      <c r="AA51" s="72">
        <f t="shared" si="0"/>
        <v>0</v>
      </c>
      <c r="AB51" s="54">
        <f t="shared" si="1"/>
        <v>1</v>
      </c>
    </row>
    <row r="52" spans="1:28" ht="15" customHeight="1">
      <c r="A52" s="63" t="s">
        <v>18</v>
      </c>
      <c r="B52" s="69" t="s">
        <v>5</v>
      </c>
      <c r="C52" s="62">
        <v>4</v>
      </c>
      <c r="D52" s="62">
        <v>2</v>
      </c>
      <c r="E52" s="62" t="s">
        <v>159</v>
      </c>
      <c r="F52" s="62" t="s">
        <v>159</v>
      </c>
      <c r="G52" s="62" t="s">
        <v>159</v>
      </c>
      <c r="H52" s="62" t="s">
        <v>159</v>
      </c>
      <c r="I52" s="62" t="s">
        <v>159</v>
      </c>
      <c r="J52" s="62" t="s">
        <v>159</v>
      </c>
      <c r="K52" s="62" t="s">
        <v>159</v>
      </c>
      <c r="L52" s="62" t="s">
        <v>159</v>
      </c>
      <c r="M52" s="62" t="s">
        <v>159</v>
      </c>
      <c r="N52" s="62" t="s">
        <v>159</v>
      </c>
      <c r="O52" s="62" t="s">
        <v>159</v>
      </c>
      <c r="P52" s="62" t="s">
        <v>159</v>
      </c>
      <c r="Q52" s="62" t="s">
        <v>159</v>
      </c>
      <c r="R52" s="62" t="s">
        <v>159</v>
      </c>
      <c r="S52" s="62" t="s">
        <v>159</v>
      </c>
      <c r="T52" s="62" t="s">
        <v>159</v>
      </c>
      <c r="U52" s="62" t="s">
        <v>159</v>
      </c>
      <c r="V52" s="62" t="s">
        <v>159</v>
      </c>
      <c r="W52" s="62" t="s">
        <v>159</v>
      </c>
      <c r="X52" s="62" t="s">
        <v>159</v>
      </c>
      <c r="Y52" s="62" t="s">
        <v>159</v>
      </c>
      <c r="Z52" s="62" t="s">
        <v>159</v>
      </c>
      <c r="AA52" s="72">
        <f t="shared" si="0"/>
        <v>6</v>
      </c>
      <c r="AB52" s="54">
        <f t="shared" si="1"/>
        <v>0</v>
      </c>
    </row>
    <row r="53" spans="1:28" ht="15" customHeight="1">
      <c r="A53" s="64"/>
      <c r="B53" s="69" t="s">
        <v>6</v>
      </c>
      <c r="C53" s="62">
        <v>2</v>
      </c>
      <c r="D53" s="62" t="s">
        <v>159</v>
      </c>
      <c r="E53" s="62" t="s">
        <v>159</v>
      </c>
      <c r="F53" s="62" t="s">
        <v>159</v>
      </c>
      <c r="G53" s="62" t="s">
        <v>159</v>
      </c>
      <c r="H53" s="62" t="s">
        <v>159</v>
      </c>
      <c r="I53" s="62" t="s">
        <v>159</v>
      </c>
      <c r="J53" s="62" t="s">
        <v>159</v>
      </c>
      <c r="K53" s="62" t="s">
        <v>159</v>
      </c>
      <c r="L53" s="62" t="s">
        <v>159</v>
      </c>
      <c r="M53" s="62" t="s">
        <v>159</v>
      </c>
      <c r="N53" s="62" t="s">
        <v>159</v>
      </c>
      <c r="O53" s="62" t="s">
        <v>159</v>
      </c>
      <c r="P53" s="62" t="s">
        <v>159</v>
      </c>
      <c r="Q53" s="62" t="s">
        <v>159</v>
      </c>
      <c r="R53" s="62" t="s">
        <v>159</v>
      </c>
      <c r="S53" s="62" t="s">
        <v>159</v>
      </c>
      <c r="T53" s="62" t="s">
        <v>159</v>
      </c>
      <c r="U53" s="62" t="s">
        <v>159</v>
      </c>
      <c r="V53" s="62" t="s">
        <v>159</v>
      </c>
      <c r="W53" s="62" t="s">
        <v>159</v>
      </c>
      <c r="X53" s="62" t="s">
        <v>159</v>
      </c>
      <c r="Y53" s="62" t="s">
        <v>159</v>
      </c>
      <c r="Z53" s="62" t="s">
        <v>159</v>
      </c>
      <c r="AA53" s="72">
        <f t="shared" si="0"/>
        <v>2</v>
      </c>
      <c r="AB53" s="54">
        <f t="shared" si="1"/>
        <v>0</v>
      </c>
    </row>
    <row r="54" spans="1:28" ht="15" customHeight="1">
      <c r="A54" s="65"/>
      <c r="B54" s="69" t="s">
        <v>10</v>
      </c>
      <c r="C54" s="62">
        <v>1</v>
      </c>
      <c r="D54" s="62" t="s">
        <v>159</v>
      </c>
      <c r="E54" s="62" t="s">
        <v>159</v>
      </c>
      <c r="F54" s="62" t="s">
        <v>159</v>
      </c>
      <c r="G54" s="62" t="s">
        <v>159</v>
      </c>
      <c r="H54" s="62" t="s">
        <v>159</v>
      </c>
      <c r="I54" s="62" t="s">
        <v>159</v>
      </c>
      <c r="J54" s="62" t="s">
        <v>159</v>
      </c>
      <c r="K54" s="62" t="s">
        <v>159</v>
      </c>
      <c r="L54" s="62" t="s">
        <v>159</v>
      </c>
      <c r="M54" s="62" t="s">
        <v>159</v>
      </c>
      <c r="N54" s="62" t="s">
        <v>159</v>
      </c>
      <c r="O54" s="62" t="s">
        <v>159</v>
      </c>
      <c r="P54" s="62" t="s">
        <v>159</v>
      </c>
      <c r="Q54" s="62" t="s">
        <v>159</v>
      </c>
      <c r="R54" s="62" t="s">
        <v>159</v>
      </c>
      <c r="S54" s="62" t="s">
        <v>159</v>
      </c>
      <c r="T54" s="62" t="s">
        <v>159</v>
      </c>
      <c r="U54" s="62" t="s">
        <v>159</v>
      </c>
      <c r="V54" s="62" t="s">
        <v>159</v>
      </c>
      <c r="W54" s="62" t="s">
        <v>159</v>
      </c>
      <c r="X54" s="62" t="s">
        <v>159</v>
      </c>
      <c r="Y54" s="62" t="s">
        <v>159</v>
      </c>
      <c r="Z54" s="62" t="s">
        <v>159</v>
      </c>
      <c r="AA54" s="72">
        <f t="shared" si="0"/>
        <v>1</v>
      </c>
      <c r="AB54" s="54">
        <f t="shared" si="1"/>
        <v>0</v>
      </c>
    </row>
    <row r="55" spans="1:28" ht="15" customHeight="1">
      <c r="A55" s="63" t="s">
        <v>19</v>
      </c>
      <c r="B55" s="69" t="s">
        <v>5</v>
      </c>
      <c r="C55" s="62" t="s">
        <v>159</v>
      </c>
      <c r="D55" s="62" t="s">
        <v>159</v>
      </c>
      <c r="E55" s="62" t="s">
        <v>159</v>
      </c>
      <c r="F55" s="62" t="s">
        <v>159</v>
      </c>
      <c r="G55" s="62">
        <v>3</v>
      </c>
      <c r="H55" s="62" t="s">
        <v>159</v>
      </c>
      <c r="I55" s="62" t="s">
        <v>159</v>
      </c>
      <c r="J55" s="62" t="s">
        <v>159</v>
      </c>
      <c r="K55" s="62" t="s">
        <v>159</v>
      </c>
      <c r="L55" s="62" t="s">
        <v>159</v>
      </c>
      <c r="M55" s="62" t="s">
        <v>159</v>
      </c>
      <c r="N55" s="62">
        <v>1</v>
      </c>
      <c r="O55" s="62" t="s">
        <v>159</v>
      </c>
      <c r="P55" s="62" t="s">
        <v>159</v>
      </c>
      <c r="Q55" s="62" t="s">
        <v>159</v>
      </c>
      <c r="R55" s="62" t="s">
        <v>159</v>
      </c>
      <c r="S55" s="62" t="s">
        <v>159</v>
      </c>
      <c r="T55" s="62">
        <v>1</v>
      </c>
      <c r="U55" s="62" t="s">
        <v>159</v>
      </c>
      <c r="V55" s="62" t="s">
        <v>159</v>
      </c>
      <c r="W55" s="62" t="s">
        <v>159</v>
      </c>
      <c r="X55" s="62" t="s">
        <v>159</v>
      </c>
      <c r="Y55" s="62" t="s">
        <v>159</v>
      </c>
      <c r="Z55" s="62" t="s">
        <v>159</v>
      </c>
      <c r="AA55" s="72">
        <f t="shared" si="0"/>
        <v>4</v>
      </c>
      <c r="AB55" s="54">
        <f t="shared" si="1"/>
        <v>1</v>
      </c>
    </row>
    <row r="56" spans="1:28" ht="15" customHeight="1">
      <c r="A56" s="64"/>
      <c r="B56" s="69" t="s">
        <v>6</v>
      </c>
      <c r="C56" s="62" t="s">
        <v>159</v>
      </c>
      <c r="D56" s="62" t="s">
        <v>159</v>
      </c>
      <c r="E56" s="62">
        <v>1</v>
      </c>
      <c r="F56" s="62" t="s">
        <v>159</v>
      </c>
      <c r="G56" s="62" t="s">
        <v>159</v>
      </c>
      <c r="H56" s="62" t="s">
        <v>159</v>
      </c>
      <c r="I56" s="62" t="s">
        <v>159</v>
      </c>
      <c r="J56" s="62">
        <v>1</v>
      </c>
      <c r="K56" s="62" t="s">
        <v>159</v>
      </c>
      <c r="L56" s="62" t="s">
        <v>159</v>
      </c>
      <c r="M56" s="62" t="s">
        <v>159</v>
      </c>
      <c r="N56" s="62">
        <v>1</v>
      </c>
      <c r="O56" s="62">
        <v>1</v>
      </c>
      <c r="P56" s="62" t="s">
        <v>159</v>
      </c>
      <c r="Q56" s="62" t="s">
        <v>159</v>
      </c>
      <c r="R56" s="62">
        <v>1</v>
      </c>
      <c r="S56" s="62" t="s">
        <v>159</v>
      </c>
      <c r="T56" s="62">
        <v>3</v>
      </c>
      <c r="U56" s="62" t="s">
        <v>159</v>
      </c>
      <c r="V56" s="62" t="s">
        <v>159</v>
      </c>
      <c r="W56" s="62">
        <v>1</v>
      </c>
      <c r="X56" s="62" t="s">
        <v>159</v>
      </c>
      <c r="Y56" s="62" t="s">
        <v>159</v>
      </c>
      <c r="Z56" s="62" t="s">
        <v>159</v>
      </c>
      <c r="AA56" s="72">
        <f t="shared" si="0"/>
        <v>3</v>
      </c>
      <c r="AB56" s="54">
        <f t="shared" si="1"/>
        <v>6</v>
      </c>
    </row>
    <row r="57" spans="1:28" ht="15" customHeight="1">
      <c r="A57" s="64"/>
      <c r="B57" s="69" t="s">
        <v>7</v>
      </c>
      <c r="C57" s="62" t="s">
        <v>159</v>
      </c>
      <c r="D57" s="62" t="s">
        <v>159</v>
      </c>
      <c r="E57" s="62" t="s">
        <v>159</v>
      </c>
      <c r="F57" s="62" t="s">
        <v>159</v>
      </c>
      <c r="G57" s="62">
        <v>1</v>
      </c>
      <c r="H57" s="62" t="s">
        <v>159</v>
      </c>
      <c r="I57" s="62" t="s">
        <v>159</v>
      </c>
      <c r="J57" s="62" t="s">
        <v>159</v>
      </c>
      <c r="K57" s="62" t="s">
        <v>159</v>
      </c>
      <c r="L57" s="62" t="s">
        <v>159</v>
      </c>
      <c r="M57" s="62">
        <v>1</v>
      </c>
      <c r="N57" s="62">
        <v>1</v>
      </c>
      <c r="O57" s="62">
        <v>1</v>
      </c>
      <c r="P57" s="62" t="s">
        <v>159</v>
      </c>
      <c r="Q57" s="62">
        <v>2</v>
      </c>
      <c r="R57" s="62" t="s">
        <v>159</v>
      </c>
      <c r="S57" s="62" t="s">
        <v>159</v>
      </c>
      <c r="T57" s="62">
        <v>1</v>
      </c>
      <c r="U57" s="62" t="s">
        <v>159</v>
      </c>
      <c r="V57" s="62" t="s">
        <v>159</v>
      </c>
      <c r="W57" s="62" t="s">
        <v>159</v>
      </c>
      <c r="X57" s="62" t="s">
        <v>159</v>
      </c>
      <c r="Y57" s="62">
        <v>2</v>
      </c>
      <c r="Z57" s="62">
        <v>2</v>
      </c>
      <c r="AA57" s="72">
        <f t="shared" si="0"/>
        <v>3</v>
      </c>
      <c r="AB57" s="54">
        <f t="shared" si="1"/>
        <v>8</v>
      </c>
    </row>
    <row r="58" spans="1:28" ht="15" customHeight="1">
      <c r="A58" s="64"/>
      <c r="B58" s="69" t="s">
        <v>8</v>
      </c>
      <c r="C58" s="62">
        <v>1</v>
      </c>
      <c r="D58" s="62">
        <v>2</v>
      </c>
      <c r="E58" s="62" t="s">
        <v>159</v>
      </c>
      <c r="F58" s="62" t="s">
        <v>159</v>
      </c>
      <c r="G58" s="62" t="s">
        <v>159</v>
      </c>
      <c r="H58" s="62" t="s">
        <v>159</v>
      </c>
      <c r="I58" s="62" t="s">
        <v>159</v>
      </c>
      <c r="J58" s="62" t="s">
        <v>159</v>
      </c>
      <c r="K58" s="62" t="s">
        <v>159</v>
      </c>
      <c r="L58" s="62" t="s">
        <v>159</v>
      </c>
      <c r="M58" s="62" t="s">
        <v>159</v>
      </c>
      <c r="N58" s="62" t="s">
        <v>159</v>
      </c>
      <c r="O58" s="62" t="s">
        <v>159</v>
      </c>
      <c r="P58" s="62" t="s">
        <v>159</v>
      </c>
      <c r="Q58" s="62" t="s">
        <v>159</v>
      </c>
      <c r="R58" s="62" t="s">
        <v>159</v>
      </c>
      <c r="S58" s="62" t="s">
        <v>159</v>
      </c>
      <c r="T58" s="62" t="s">
        <v>159</v>
      </c>
      <c r="U58" s="62" t="s">
        <v>159</v>
      </c>
      <c r="V58" s="62" t="s">
        <v>159</v>
      </c>
      <c r="W58" s="62" t="s">
        <v>159</v>
      </c>
      <c r="X58" s="62" t="s">
        <v>159</v>
      </c>
      <c r="Y58" s="62" t="s">
        <v>159</v>
      </c>
      <c r="Z58" s="62" t="s">
        <v>159</v>
      </c>
      <c r="AA58" s="72">
        <f t="shared" si="0"/>
        <v>3</v>
      </c>
      <c r="AB58" s="54">
        <f t="shared" si="1"/>
        <v>0</v>
      </c>
    </row>
    <row r="59" spans="1:28" ht="15" customHeight="1">
      <c r="A59" s="67"/>
      <c r="B59" s="69" t="s">
        <v>9</v>
      </c>
      <c r="C59" s="62" t="s">
        <v>159</v>
      </c>
      <c r="D59" s="62" t="s">
        <v>159</v>
      </c>
      <c r="E59" s="62" t="s">
        <v>159</v>
      </c>
      <c r="F59" s="62">
        <v>2</v>
      </c>
      <c r="G59" s="62">
        <v>1</v>
      </c>
      <c r="H59" s="62" t="s">
        <v>159</v>
      </c>
      <c r="I59" s="62">
        <v>1</v>
      </c>
      <c r="J59" s="62" t="s">
        <v>159</v>
      </c>
      <c r="K59" s="62" t="s">
        <v>159</v>
      </c>
      <c r="L59" s="62">
        <v>3</v>
      </c>
      <c r="M59" s="62" t="s">
        <v>159</v>
      </c>
      <c r="N59" s="62">
        <v>29</v>
      </c>
      <c r="O59" s="62">
        <v>4</v>
      </c>
      <c r="P59" s="62">
        <v>1</v>
      </c>
      <c r="Q59" s="62" t="s">
        <v>159</v>
      </c>
      <c r="R59" s="62" t="s">
        <v>159</v>
      </c>
      <c r="S59" s="62">
        <v>1</v>
      </c>
      <c r="T59" s="62">
        <v>1</v>
      </c>
      <c r="U59" s="62" t="s">
        <v>159</v>
      </c>
      <c r="V59" s="62" t="s">
        <v>159</v>
      </c>
      <c r="W59" s="62" t="s">
        <v>159</v>
      </c>
      <c r="X59" s="62" t="s">
        <v>159</v>
      </c>
      <c r="Y59" s="62">
        <v>1</v>
      </c>
      <c r="Z59" s="62">
        <v>11</v>
      </c>
      <c r="AA59" s="72">
        <f t="shared" si="0"/>
        <v>36</v>
      </c>
      <c r="AB59" s="54">
        <f t="shared" si="1"/>
        <v>19</v>
      </c>
    </row>
    <row r="60" spans="1:28" ht="15" customHeight="1">
      <c r="A60" s="64"/>
      <c r="B60" s="69" t="s">
        <v>10</v>
      </c>
      <c r="C60" s="62" t="s">
        <v>159</v>
      </c>
      <c r="D60" s="62" t="s">
        <v>159</v>
      </c>
      <c r="E60" s="62" t="s">
        <v>159</v>
      </c>
      <c r="F60" s="62" t="s">
        <v>159</v>
      </c>
      <c r="G60" s="62" t="s">
        <v>159</v>
      </c>
      <c r="H60" s="62" t="s">
        <v>159</v>
      </c>
      <c r="I60" s="62" t="s">
        <v>159</v>
      </c>
      <c r="J60" s="62" t="s">
        <v>159</v>
      </c>
      <c r="K60" s="62" t="s">
        <v>159</v>
      </c>
      <c r="L60" s="62" t="s">
        <v>159</v>
      </c>
      <c r="M60" s="62" t="s">
        <v>159</v>
      </c>
      <c r="N60" s="62">
        <v>8</v>
      </c>
      <c r="O60" s="62">
        <v>1</v>
      </c>
      <c r="P60" s="62" t="s">
        <v>159</v>
      </c>
      <c r="Q60" s="62" t="s">
        <v>159</v>
      </c>
      <c r="R60" s="62" t="s">
        <v>159</v>
      </c>
      <c r="S60" s="62" t="s">
        <v>159</v>
      </c>
      <c r="T60" s="62" t="s">
        <v>159</v>
      </c>
      <c r="U60" s="62" t="s">
        <v>159</v>
      </c>
      <c r="V60" s="62" t="s">
        <v>159</v>
      </c>
      <c r="W60" s="62">
        <v>1</v>
      </c>
      <c r="X60" s="62">
        <v>1</v>
      </c>
      <c r="Y60" s="62" t="s">
        <v>159</v>
      </c>
      <c r="Z60" s="62">
        <v>2</v>
      </c>
      <c r="AA60" s="72">
        <f t="shared" si="0"/>
        <v>8</v>
      </c>
      <c r="AB60" s="54">
        <f t="shared" si="1"/>
        <v>5</v>
      </c>
    </row>
    <row r="61" spans="1:28" ht="15" customHeight="1">
      <c r="A61" s="65"/>
      <c r="B61" s="69" t="s">
        <v>12</v>
      </c>
      <c r="C61" s="62" t="s">
        <v>159</v>
      </c>
      <c r="D61" s="62" t="s">
        <v>159</v>
      </c>
      <c r="E61" s="62" t="s">
        <v>159</v>
      </c>
      <c r="F61" s="62" t="s">
        <v>159</v>
      </c>
      <c r="G61" s="62">
        <v>3</v>
      </c>
      <c r="H61" s="62" t="s">
        <v>159</v>
      </c>
      <c r="I61" s="62" t="s">
        <v>159</v>
      </c>
      <c r="J61" s="62" t="s">
        <v>159</v>
      </c>
      <c r="K61" s="62">
        <v>7</v>
      </c>
      <c r="L61" s="62" t="s">
        <v>159</v>
      </c>
      <c r="M61" s="62" t="s">
        <v>159</v>
      </c>
      <c r="N61" s="62">
        <v>1</v>
      </c>
      <c r="O61" s="62" t="s">
        <v>159</v>
      </c>
      <c r="P61" s="62" t="s">
        <v>159</v>
      </c>
      <c r="Q61" s="62" t="s">
        <v>159</v>
      </c>
      <c r="R61" s="62" t="s">
        <v>159</v>
      </c>
      <c r="S61" s="62" t="s">
        <v>159</v>
      </c>
      <c r="T61" s="62" t="s">
        <v>159</v>
      </c>
      <c r="U61" s="62" t="s">
        <v>159</v>
      </c>
      <c r="V61" s="62" t="s">
        <v>159</v>
      </c>
      <c r="W61" s="62">
        <v>1</v>
      </c>
      <c r="X61" s="62" t="s">
        <v>159</v>
      </c>
      <c r="Y61" s="62" t="s">
        <v>159</v>
      </c>
      <c r="Z61" s="62" t="s">
        <v>159</v>
      </c>
      <c r="AA61" s="72">
        <f t="shared" si="0"/>
        <v>11</v>
      </c>
      <c r="AB61" s="54">
        <f t="shared" si="1"/>
        <v>1</v>
      </c>
    </row>
    <row r="62" spans="1:28" ht="15" customHeight="1">
      <c r="A62" s="63" t="s">
        <v>20</v>
      </c>
      <c r="B62" s="69" t="s">
        <v>5</v>
      </c>
      <c r="C62" s="62">
        <v>2</v>
      </c>
      <c r="D62" s="62" t="s">
        <v>159</v>
      </c>
      <c r="E62" s="62" t="s">
        <v>159</v>
      </c>
      <c r="F62" s="62" t="s">
        <v>159</v>
      </c>
      <c r="G62" s="62" t="s">
        <v>159</v>
      </c>
      <c r="H62" s="62" t="s">
        <v>159</v>
      </c>
      <c r="I62" s="62" t="s">
        <v>159</v>
      </c>
      <c r="J62" s="62" t="s">
        <v>159</v>
      </c>
      <c r="K62" s="62" t="s">
        <v>159</v>
      </c>
      <c r="L62" s="62" t="s">
        <v>159</v>
      </c>
      <c r="M62" s="62" t="s">
        <v>159</v>
      </c>
      <c r="N62" s="62">
        <v>3</v>
      </c>
      <c r="O62" s="62">
        <v>5</v>
      </c>
      <c r="P62" s="62" t="s">
        <v>159</v>
      </c>
      <c r="Q62" s="62" t="s">
        <v>159</v>
      </c>
      <c r="R62" s="62">
        <v>1</v>
      </c>
      <c r="S62" s="62" t="s">
        <v>159</v>
      </c>
      <c r="T62" s="62" t="s">
        <v>159</v>
      </c>
      <c r="U62" s="62">
        <v>5</v>
      </c>
      <c r="V62" s="62">
        <v>1</v>
      </c>
      <c r="W62" s="62">
        <v>1</v>
      </c>
      <c r="X62" s="62">
        <v>1</v>
      </c>
      <c r="Y62" s="62">
        <v>1</v>
      </c>
      <c r="Z62" s="62" t="s">
        <v>159</v>
      </c>
      <c r="AA62" s="72">
        <f t="shared" si="0"/>
        <v>5</v>
      </c>
      <c r="AB62" s="54">
        <f t="shared" si="1"/>
        <v>15</v>
      </c>
    </row>
    <row r="63" spans="1:28" ht="15" customHeight="1">
      <c r="A63" s="64"/>
      <c r="B63" s="69" t="s">
        <v>6</v>
      </c>
      <c r="C63" s="62">
        <v>2</v>
      </c>
      <c r="D63" s="62">
        <v>2</v>
      </c>
      <c r="E63" s="62" t="s">
        <v>159</v>
      </c>
      <c r="F63" s="62" t="s">
        <v>159</v>
      </c>
      <c r="G63" s="62" t="s">
        <v>159</v>
      </c>
      <c r="H63" s="62" t="s">
        <v>159</v>
      </c>
      <c r="I63" s="62" t="s">
        <v>159</v>
      </c>
      <c r="J63" s="62">
        <v>1</v>
      </c>
      <c r="K63" s="62" t="s">
        <v>159</v>
      </c>
      <c r="L63" s="62">
        <v>2</v>
      </c>
      <c r="M63" s="62">
        <v>3</v>
      </c>
      <c r="N63" s="62">
        <v>6</v>
      </c>
      <c r="O63" s="62">
        <v>4</v>
      </c>
      <c r="P63" s="62" t="s">
        <v>159</v>
      </c>
      <c r="Q63" s="62" t="s">
        <v>159</v>
      </c>
      <c r="R63" s="62" t="s">
        <v>159</v>
      </c>
      <c r="S63" s="62">
        <v>4</v>
      </c>
      <c r="T63" s="62">
        <v>2</v>
      </c>
      <c r="U63" s="62">
        <v>2</v>
      </c>
      <c r="V63" s="62">
        <v>7</v>
      </c>
      <c r="W63" s="62">
        <v>5</v>
      </c>
      <c r="X63" s="62">
        <v>3</v>
      </c>
      <c r="Y63" s="62" t="s">
        <v>159</v>
      </c>
      <c r="Z63" s="62" t="s">
        <v>159</v>
      </c>
      <c r="AA63" s="72">
        <f t="shared" si="0"/>
        <v>16</v>
      </c>
      <c r="AB63" s="54">
        <f t="shared" si="1"/>
        <v>27</v>
      </c>
    </row>
    <row r="64" spans="1:28" ht="15" customHeight="1">
      <c r="A64" s="64"/>
      <c r="B64" s="69" t="s">
        <v>7</v>
      </c>
      <c r="C64" s="62">
        <v>3</v>
      </c>
      <c r="D64" s="62" t="s">
        <v>159</v>
      </c>
      <c r="E64" s="62" t="s">
        <v>159</v>
      </c>
      <c r="F64" s="62" t="s">
        <v>159</v>
      </c>
      <c r="G64" s="62" t="s">
        <v>159</v>
      </c>
      <c r="H64" s="62" t="s">
        <v>159</v>
      </c>
      <c r="I64" s="62" t="s">
        <v>159</v>
      </c>
      <c r="J64" s="62">
        <v>1</v>
      </c>
      <c r="K64" s="62">
        <v>6</v>
      </c>
      <c r="L64" s="62" t="s">
        <v>159</v>
      </c>
      <c r="M64" s="62" t="s">
        <v>159</v>
      </c>
      <c r="N64" s="62">
        <v>8</v>
      </c>
      <c r="O64" s="62">
        <v>5</v>
      </c>
      <c r="P64" s="62" t="s">
        <v>159</v>
      </c>
      <c r="Q64" s="62">
        <v>2</v>
      </c>
      <c r="R64" s="62" t="s">
        <v>159</v>
      </c>
      <c r="S64" s="62">
        <v>1</v>
      </c>
      <c r="T64" s="62">
        <v>1</v>
      </c>
      <c r="U64" s="62">
        <v>2</v>
      </c>
      <c r="V64" s="62" t="s">
        <v>159</v>
      </c>
      <c r="W64" s="62" t="s">
        <v>159</v>
      </c>
      <c r="X64" s="62" t="s">
        <v>159</v>
      </c>
      <c r="Y64" s="62" t="s">
        <v>159</v>
      </c>
      <c r="Z64" s="62" t="s">
        <v>159</v>
      </c>
      <c r="AA64" s="72">
        <f t="shared" si="0"/>
        <v>18</v>
      </c>
      <c r="AB64" s="54">
        <f t="shared" si="1"/>
        <v>11</v>
      </c>
    </row>
    <row r="65" spans="1:28" ht="15" customHeight="1">
      <c r="A65" s="64"/>
      <c r="B65" s="69" t="s">
        <v>8</v>
      </c>
      <c r="C65" s="62" t="s">
        <v>159</v>
      </c>
      <c r="D65" s="62" t="s">
        <v>159</v>
      </c>
      <c r="E65" s="62" t="s">
        <v>159</v>
      </c>
      <c r="F65" s="62" t="s">
        <v>159</v>
      </c>
      <c r="G65" s="62">
        <v>1</v>
      </c>
      <c r="H65" s="62" t="s">
        <v>159</v>
      </c>
      <c r="I65" s="62" t="s">
        <v>159</v>
      </c>
      <c r="J65" s="62" t="s">
        <v>159</v>
      </c>
      <c r="K65" s="62" t="s">
        <v>159</v>
      </c>
      <c r="L65" s="62" t="s">
        <v>159</v>
      </c>
      <c r="M65" s="62" t="s">
        <v>159</v>
      </c>
      <c r="N65" s="62" t="s">
        <v>159</v>
      </c>
      <c r="O65" s="62">
        <v>1</v>
      </c>
      <c r="P65" s="62" t="s">
        <v>159</v>
      </c>
      <c r="Q65" s="62" t="s">
        <v>159</v>
      </c>
      <c r="R65" s="62" t="s">
        <v>159</v>
      </c>
      <c r="S65" s="62" t="s">
        <v>159</v>
      </c>
      <c r="T65" s="62" t="s">
        <v>159</v>
      </c>
      <c r="U65" s="62" t="s">
        <v>159</v>
      </c>
      <c r="V65" s="62">
        <v>1</v>
      </c>
      <c r="W65" s="62" t="s">
        <v>159</v>
      </c>
      <c r="X65" s="62">
        <v>1</v>
      </c>
      <c r="Y65" s="62" t="s">
        <v>159</v>
      </c>
      <c r="Z65" s="62">
        <v>1</v>
      </c>
      <c r="AA65" s="72">
        <f t="shared" si="0"/>
        <v>1</v>
      </c>
      <c r="AB65" s="54">
        <f t="shared" si="1"/>
        <v>4</v>
      </c>
    </row>
    <row r="66" spans="1:28" ht="15" customHeight="1">
      <c r="A66" s="64"/>
      <c r="B66" s="69" t="s">
        <v>9</v>
      </c>
      <c r="C66" s="62">
        <v>1</v>
      </c>
      <c r="D66" s="62">
        <v>1</v>
      </c>
      <c r="E66" s="62" t="s">
        <v>159</v>
      </c>
      <c r="F66" s="62">
        <v>5</v>
      </c>
      <c r="G66" s="62">
        <v>1</v>
      </c>
      <c r="H66" s="62">
        <v>5</v>
      </c>
      <c r="I66" s="62">
        <v>3</v>
      </c>
      <c r="J66" s="62">
        <v>1</v>
      </c>
      <c r="K66" s="62" t="s">
        <v>159</v>
      </c>
      <c r="L66" s="62">
        <v>1</v>
      </c>
      <c r="M66" s="62">
        <v>1</v>
      </c>
      <c r="N66" s="62">
        <v>1</v>
      </c>
      <c r="O66" s="62">
        <v>2</v>
      </c>
      <c r="P66" s="62" t="s">
        <v>159</v>
      </c>
      <c r="Q66" s="62" t="s">
        <v>159</v>
      </c>
      <c r="R66" s="62">
        <v>1</v>
      </c>
      <c r="S66" s="62">
        <v>1</v>
      </c>
      <c r="T66" s="62">
        <v>1</v>
      </c>
      <c r="U66" s="62">
        <v>3</v>
      </c>
      <c r="V66" s="62">
        <v>3</v>
      </c>
      <c r="W66" s="62">
        <v>2</v>
      </c>
      <c r="X66" s="62" t="s">
        <v>159</v>
      </c>
      <c r="Y66" s="62">
        <v>1</v>
      </c>
      <c r="Z66" s="62">
        <v>1</v>
      </c>
      <c r="AA66" s="72">
        <f t="shared" si="0"/>
        <v>20</v>
      </c>
      <c r="AB66" s="54">
        <f t="shared" si="1"/>
        <v>15</v>
      </c>
    </row>
    <row r="67" spans="1:28" ht="15" customHeight="1">
      <c r="A67" s="64"/>
      <c r="B67" s="69" t="s">
        <v>10</v>
      </c>
      <c r="C67" s="62" t="s">
        <v>159</v>
      </c>
      <c r="D67" s="62" t="s">
        <v>159</v>
      </c>
      <c r="E67" s="62" t="s">
        <v>159</v>
      </c>
      <c r="F67" s="62" t="s">
        <v>159</v>
      </c>
      <c r="G67" s="62" t="s">
        <v>159</v>
      </c>
      <c r="H67" s="62">
        <v>2</v>
      </c>
      <c r="I67" s="62">
        <v>1</v>
      </c>
      <c r="J67" s="62" t="s">
        <v>159</v>
      </c>
      <c r="K67" s="62" t="s">
        <v>159</v>
      </c>
      <c r="L67" s="62" t="s">
        <v>159</v>
      </c>
      <c r="M67" s="62" t="s">
        <v>159</v>
      </c>
      <c r="N67" s="62">
        <v>2</v>
      </c>
      <c r="O67" s="62">
        <v>1</v>
      </c>
      <c r="P67" s="62" t="s">
        <v>159</v>
      </c>
      <c r="Q67" s="62">
        <v>1</v>
      </c>
      <c r="R67" s="62" t="s">
        <v>159</v>
      </c>
      <c r="S67" s="62" t="s">
        <v>159</v>
      </c>
      <c r="T67" s="62" t="s">
        <v>159</v>
      </c>
      <c r="U67" s="62">
        <v>3</v>
      </c>
      <c r="V67" s="62" t="s">
        <v>159</v>
      </c>
      <c r="W67" s="62" t="s">
        <v>159</v>
      </c>
      <c r="X67" s="62" t="s">
        <v>159</v>
      </c>
      <c r="Y67" s="62" t="s">
        <v>159</v>
      </c>
      <c r="Z67" s="62" t="s">
        <v>159</v>
      </c>
      <c r="AA67" s="72">
        <f t="shared" si="0"/>
        <v>5</v>
      </c>
      <c r="AB67" s="54">
        <f t="shared" si="1"/>
        <v>5</v>
      </c>
    </row>
    <row r="68" spans="1:28" ht="15" customHeight="1">
      <c r="A68" s="65"/>
      <c r="B68" s="69" t="s">
        <v>12</v>
      </c>
      <c r="C68" s="62" t="s">
        <v>159</v>
      </c>
      <c r="D68" s="62" t="s">
        <v>159</v>
      </c>
      <c r="E68" s="62" t="s">
        <v>159</v>
      </c>
      <c r="F68" s="62" t="s">
        <v>159</v>
      </c>
      <c r="G68" s="62" t="s">
        <v>159</v>
      </c>
      <c r="H68" s="62" t="s">
        <v>159</v>
      </c>
      <c r="I68" s="62" t="s">
        <v>159</v>
      </c>
      <c r="J68" s="62" t="s">
        <v>159</v>
      </c>
      <c r="K68" s="62" t="s">
        <v>159</v>
      </c>
      <c r="L68" s="62" t="s">
        <v>159</v>
      </c>
      <c r="M68" s="62" t="s">
        <v>159</v>
      </c>
      <c r="N68" s="62" t="s">
        <v>159</v>
      </c>
      <c r="O68" s="62" t="s">
        <v>159</v>
      </c>
      <c r="P68" s="62" t="s">
        <v>159</v>
      </c>
      <c r="Q68" s="62" t="s">
        <v>159</v>
      </c>
      <c r="R68" s="62">
        <v>1</v>
      </c>
      <c r="S68" s="62" t="s">
        <v>159</v>
      </c>
      <c r="T68" s="62" t="s">
        <v>159</v>
      </c>
      <c r="U68" s="62" t="s">
        <v>159</v>
      </c>
      <c r="V68" s="62" t="s">
        <v>159</v>
      </c>
      <c r="W68" s="62" t="s">
        <v>159</v>
      </c>
      <c r="X68" s="62" t="s">
        <v>159</v>
      </c>
      <c r="Y68" s="62" t="s">
        <v>159</v>
      </c>
      <c r="Z68" s="62" t="s">
        <v>159</v>
      </c>
      <c r="AA68" s="72">
        <f t="shared" si="0"/>
        <v>0</v>
      </c>
      <c r="AB68" s="54">
        <f t="shared" si="1"/>
        <v>1</v>
      </c>
    </row>
    <row r="69" spans="1:28" ht="15" customHeight="1">
      <c r="A69" s="63" t="s">
        <v>21</v>
      </c>
      <c r="B69" s="69" t="s">
        <v>5</v>
      </c>
      <c r="C69" s="62">
        <v>3</v>
      </c>
      <c r="D69" s="62">
        <v>7</v>
      </c>
      <c r="E69" s="62">
        <v>4</v>
      </c>
      <c r="F69" s="62">
        <v>4</v>
      </c>
      <c r="G69" s="62">
        <v>1</v>
      </c>
      <c r="H69" s="62">
        <v>5</v>
      </c>
      <c r="I69" s="62">
        <v>1</v>
      </c>
      <c r="J69" s="62">
        <v>1</v>
      </c>
      <c r="K69" s="62">
        <v>2</v>
      </c>
      <c r="L69" s="62">
        <v>5</v>
      </c>
      <c r="M69" s="62">
        <v>1</v>
      </c>
      <c r="N69" s="62">
        <v>3</v>
      </c>
      <c r="O69" s="62">
        <v>3</v>
      </c>
      <c r="P69" s="62">
        <v>2</v>
      </c>
      <c r="Q69" s="62">
        <v>3</v>
      </c>
      <c r="R69" s="62">
        <v>4</v>
      </c>
      <c r="S69" s="62">
        <v>9</v>
      </c>
      <c r="T69" s="62">
        <v>17</v>
      </c>
      <c r="U69" s="62" t="s">
        <v>159</v>
      </c>
      <c r="V69" s="62">
        <v>4</v>
      </c>
      <c r="W69" s="62">
        <v>10</v>
      </c>
      <c r="X69" s="62">
        <v>12</v>
      </c>
      <c r="Y69" s="62">
        <v>7</v>
      </c>
      <c r="Z69" s="62">
        <v>3</v>
      </c>
      <c r="AA69" s="72">
        <f t="shared" si="0"/>
        <v>37</v>
      </c>
      <c r="AB69" s="54">
        <f t="shared" si="1"/>
        <v>74</v>
      </c>
    </row>
    <row r="70" spans="1:28" ht="15" customHeight="1">
      <c r="A70" s="64"/>
      <c r="B70" s="69" t="s">
        <v>6</v>
      </c>
      <c r="C70" s="62">
        <v>4</v>
      </c>
      <c r="D70" s="62">
        <v>5</v>
      </c>
      <c r="E70" s="62" t="s">
        <v>159</v>
      </c>
      <c r="F70" s="62">
        <v>1</v>
      </c>
      <c r="G70" s="62">
        <v>2</v>
      </c>
      <c r="H70" s="62">
        <v>5</v>
      </c>
      <c r="I70" s="62">
        <v>2</v>
      </c>
      <c r="J70" s="62">
        <v>3</v>
      </c>
      <c r="K70" s="62">
        <v>5</v>
      </c>
      <c r="L70" s="62">
        <v>3</v>
      </c>
      <c r="M70" s="62" t="s">
        <v>159</v>
      </c>
      <c r="N70" s="62">
        <v>12</v>
      </c>
      <c r="O70" s="62">
        <v>10</v>
      </c>
      <c r="P70" s="62">
        <v>6</v>
      </c>
      <c r="Q70" s="62">
        <v>3</v>
      </c>
      <c r="R70" s="62">
        <v>10</v>
      </c>
      <c r="S70" s="62">
        <v>9</v>
      </c>
      <c r="T70" s="62">
        <v>10</v>
      </c>
      <c r="U70" s="62">
        <v>11</v>
      </c>
      <c r="V70" s="62">
        <v>15</v>
      </c>
      <c r="W70" s="62">
        <v>16</v>
      </c>
      <c r="X70" s="62">
        <v>23</v>
      </c>
      <c r="Y70" s="62">
        <v>5</v>
      </c>
      <c r="Z70" s="62">
        <v>11</v>
      </c>
      <c r="AA70" s="72">
        <f t="shared" si="0"/>
        <v>42</v>
      </c>
      <c r="AB70" s="54">
        <f t="shared" si="1"/>
        <v>129</v>
      </c>
    </row>
    <row r="71" spans="1:28" ht="15" customHeight="1">
      <c r="A71" s="64"/>
      <c r="B71" s="69" t="s">
        <v>7</v>
      </c>
      <c r="C71" s="62">
        <v>3</v>
      </c>
      <c r="D71" s="62">
        <v>5</v>
      </c>
      <c r="E71" s="62">
        <v>3</v>
      </c>
      <c r="F71" s="62">
        <v>6</v>
      </c>
      <c r="G71" s="62">
        <v>2</v>
      </c>
      <c r="H71" s="62">
        <v>1</v>
      </c>
      <c r="I71" s="62">
        <v>1</v>
      </c>
      <c r="J71" s="62" t="s">
        <v>159</v>
      </c>
      <c r="K71" s="62">
        <v>5</v>
      </c>
      <c r="L71" s="62">
        <v>5</v>
      </c>
      <c r="M71" s="62">
        <v>6</v>
      </c>
      <c r="N71" s="62">
        <v>10</v>
      </c>
      <c r="O71" s="62">
        <v>10</v>
      </c>
      <c r="P71" s="62">
        <v>2</v>
      </c>
      <c r="Q71" s="62">
        <v>5</v>
      </c>
      <c r="R71" s="62">
        <v>2</v>
      </c>
      <c r="S71" s="62">
        <v>7</v>
      </c>
      <c r="T71" s="62">
        <v>1</v>
      </c>
      <c r="U71" s="62">
        <v>2</v>
      </c>
      <c r="V71" s="62">
        <v>1</v>
      </c>
      <c r="W71" s="62">
        <v>12</v>
      </c>
      <c r="X71" s="62">
        <v>7</v>
      </c>
      <c r="Y71" s="62">
        <v>10</v>
      </c>
      <c r="Z71" s="62">
        <v>3</v>
      </c>
      <c r="AA71" s="72">
        <f t="shared" si="0"/>
        <v>47</v>
      </c>
      <c r="AB71" s="54">
        <f t="shared" si="1"/>
        <v>62</v>
      </c>
    </row>
    <row r="72" spans="1:28" ht="15" customHeight="1">
      <c r="A72" s="64"/>
      <c r="B72" s="69" t="s">
        <v>8</v>
      </c>
      <c r="C72" s="62">
        <v>4</v>
      </c>
      <c r="D72" s="62">
        <v>1</v>
      </c>
      <c r="E72" s="62">
        <v>1</v>
      </c>
      <c r="F72" s="62">
        <v>1</v>
      </c>
      <c r="G72" s="62" t="s">
        <v>159</v>
      </c>
      <c r="H72" s="62" t="s">
        <v>159</v>
      </c>
      <c r="I72" s="62">
        <v>1</v>
      </c>
      <c r="J72" s="62" t="s">
        <v>159</v>
      </c>
      <c r="K72" s="62">
        <v>3</v>
      </c>
      <c r="L72" s="62" t="s">
        <v>159</v>
      </c>
      <c r="M72" s="62" t="s">
        <v>159</v>
      </c>
      <c r="N72" s="62">
        <v>7</v>
      </c>
      <c r="O72" s="62">
        <v>2</v>
      </c>
      <c r="P72" s="62">
        <v>1</v>
      </c>
      <c r="Q72" s="62" t="s">
        <v>159</v>
      </c>
      <c r="R72" s="62">
        <v>1</v>
      </c>
      <c r="S72" s="62">
        <v>1</v>
      </c>
      <c r="T72" s="62">
        <v>2</v>
      </c>
      <c r="U72" s="62">
        <v>2</v>
      </c>
      <c r="V72" s="62">
        <v>3</v>
      </c>
      <c r="W72" s="62">
        <v>4</v>
      </c>
      <c r="X72" s="62">
        <v>2</v>
      </c>
      <c r="Y72" s="62">
        <v>6</v>
      </c>
      <c r="Z72" s="62">
        <v>2</v>
      </c>
      <c r="AA72" s="72">
        <f aca="true" t="shared" si="2" ref="AA72:AA135">SUM(C72:N72)</f>
        <v>18</v>
      </c>
      <c r="AB72" s="54">
        <f aca="true" t="shared" si="3" ref="AB72:AB135">SUM(O72:Z72)</f>
        <v>26</v>
      </c>
    </row>
    <row r="73" spans="1:28" ht="15" customHeight="1">
      <c r="A73" s="64"/>
      <c r="B73" s="69" t="s">
        <v>9</v>
      </c>
      <c r="C73" s="62">
        <v>3</v>
      </c>
      <c r="D73" s="62">
        <v>3</v>
      </c>
      <c r="E73" s="62">
        <v>5</v>
      </c>
      <c r="F73" s="62">
        <v>1</v>
      </c>
      <c r="G73" s="62">
        <v>3</v>
      </c>
      <c r="H73" s="62">
        <v>5</v>
      </c>
      <c r="I73" s="62">
        <v>2</v>
      </c>
      <c r="J73" s="62">
        <v>1</v>
      </c>
      <c r="K73" s="62">
        <v>2</v>
      </c>
      <c r="L73" s="62">
        <v>8</v>
      </c>
      <c r="M73" s="62">
        <v>2</v>
      </c>
      <c r="N73" s="62">
        <v>10</v>
      </c>
      <c r="O73" s="62">
        <v>4</v>
      </c>
      <c r="P73" s="62">
        <v>4</v>
      </c>
      <c r="Q73" s="62">
        <v>2</v>
      </c>
      <c r="R73" s="62">
        <v>3</v>
      </c>
      <c r="S73" s="62">
        <v>6</v>
      </c>
      <c r="T73" s="62">
        <v>6</v>
      </c>
      <c r="U73" s="62">
        <v>4</v>
      </c>
      <c r="V73" s="62">
        <v>8</v>
      </c>
      <c r="W73" s="62">
        <v>9</v>
      </c>
      <c r="X73" s="62">
        <v>4</v>
      </c>
      <c r="Y73" s="62">
        <v>6</v>
      </c>
      <c r="Z73" s="62">
        <v>10</v>
      </c>
      <c r="AA73" s="72">
        <f t="shared" si="2"/>
        <v>45</v>
      </c>
      <c r="AB73" s="54">
        <f t="shared" si="3"/>
        <v>66</v>
      </c>
    </row>
    <row r="74" spans="1:28" ht="15" customHeight="1">
      <c r="A74" s="64"/>
      <c r="B74" s="69" t="s">
        <v>10</v>
      </c>
      <c r="C74" s="62">
        <v>8</v>
      </c>
      <c r="D74" s="62">
        <v>1</v>
      </c>
      <c r="E74" s="62">
        <v>1</v>
      </c>
      <c r="F74" s="62">
        <v>6</v>
      </c>
      <c r="G74" s="62">
        <v>5</v>
      </c>
      <c r="H74" s="62" t="s">
        <v>159</v>
      </c>
      <c r="I74" s="62">
        <v>2</v>
      </c>
      <c r="J74" s="62">
        <v>2</v>
      </c>
      <c r="K74" s="62">
        <v>1</v>
      </c>
      <c r="L74" s="62" t="s">
        <v>159</v>
      </c>
      <c r="M74" s="62">
        <v>4</v>
      </c>
      <c r="N74" s="62">
        <v>5</v>
      </c>
      <c r="O74" s="62">
        <v>3</v>
      </c>
      <c r="P74" s="62">
        <v>1</v>
      </c>
      <c r="Q74" s="62">
        <v>2</v>
      </c>
      <c r="R74" s="62">
        <v>4</v>
      </c>
      <c r="S74" s="62" t="s">
        <v>159</v>
      </c>
      <c r="T74" s="62">
        <v>2</v>
      </c>
      <c r="U74" s="62">
        <v>6</v>
      </c>
      <c r="V74" s="62">
        <v>1</v>
      </c>
      <c r="W74" s="62">
        <v>1</v>
      </c>
      <c r="X74" s="62">
        <v>1</v>
      </c>
      <c r="Y74" s="62">
        <v>2</v>
      </c>
      <c r="Z74" s="62">
        <v>2</v>
      </c>
      <c r="AA74" s="72">
        <f t="shared" si="2"/>
        <v>35</v>
      </c>
      <c r="AB74" s="54">
        <f t="shared" si="3"/>
        <v>25</v>
      </c>
    </row>
    <row r="75" spans="1:28" ht="15" customHeight="1">
      <c r="A75" s="64"/>
      <c r="B75" s="69" t="s">
        <v>11</v>
      </c>
      <c r="C75" s="62" t="s">
        <v>159</v>
      </c>
      <c r="D75" s="62">
        <v>2</v>
      </c>
      <c r="E75" s="62" t="s">
        <v>159</v>
      </c>
      <c r="F75" s="62" t="s">
        <v>159</v>
      </c>
      <c r="G75" s="62" t="s">
        <v>159</v>
      </c>
      <c r="H75" s="62" t="s">
        <v>159</v>
      </c>
      <c r="I75" s="62">
        <v>1</v>
      </c>
      <c r="J75" s="62" t="s">
        <v>159</v>
      </c>
      <c r="K75" s="62" t="s">
        <v>159</v>
      </c>
      <c r="L75" s="62" t="s">
        <v>159</v>
      </c>
      <c r="M75" s="62">
        <v>2</v>
      </c>
      <c r="N75" s="62" t="s">
        <v>159</v>
      </c>
      <c r="O75" s="62">
        <v>1</v>
      </c>
      <c r="P75" s="62">
        <v>2</v>
      </c>
      <c r="Q75" s="62" t="s">
        <v>159</v>
      </c>
      <c r="R75" s="62" t="s">
        <v>159</v>
      </c>
      <c r="S75" s="62">
        <v>2</v>
      </c>
      <c r="T75" s="62" t="s">
        <v>159</v>
      </c>
      <c r="U75" s="62" t="s">
        <v>159</v>
      </c>
      <c r="V75" s="62">
        <v>1</v>
      </c>
      <c r="W75" s="62" t="s">
        <v>159</v>
      </c>
      <c r="X75" s="62" t="s">
        <v>159</v>
      </c>
      <c r="Y75" s="62">
        <v>3</v>
      </c>
      <c r="Z75" s="62">
        <v>1</v>
      </c>
      <c r="AA75" s="72">
        <f t="shared" si="2"/>
        <v>5</v>
      </c>
      <c r="AB75" s="54">
        <f t="shared" si="3"/>
        <v>10</v>
      </c>
    </row>
    <row r="76" spans="1:28" ht="15" customHeight="1">
      <c r="A76" s="65"/>
      <c r="B76" s="69" t="s">
        <v>12</v>
      </c>
      <c r="C76" s="62">
        <v>2</v>
      </c>
      <c r="D76" s="62" t="s">
        <v>159</v>
      </c>
      <c r="E76" s="62" t="s">
        <v>159</v>
      </c>
      <c r="F76" s="62" t="s">
        <v>159</v>
      </c>
      <c r="G76" s="62" t="s">
        <v>159</v>
      </c>
      <c r="H76" s="62">
        <v>3</v>
      </c>
      <c r="I76" s="62">
        <v>2</v>
      </c>
      <c r="J76" s="62">
        <v>1</v>
      </c>
      <c r="K76" s="62">
        <v>2</v>
      </c>
      <c r="L76" s="62" t="s">
        <v>159</v>
      </c>
      <c r="M76" s="62">
        <v>1</v>
      </c>
      <c r="N76" s="62">
        <v>3</v>
      </c>
      <c r="O76" s="62">
        <v>3</v>
      </c>
      <c r="P76" s="62" t="s">
        <v>159</v>
      </c>
      <c r="Q76" s="62" t="s">
        <v>159</v>
      </c>
      <c r="R76" s="62" t="s">
        <v>159</v>
      </c>
      <c r="S76" s="62">
        <v>1</v>
      </c>
      <c r="T76" s="62" t="s">
        <v>159</v>
      </c>
      <c r="U76" s="62">
        <v>2</v>
      </c>
      <c r="V76" s="62">
        <v>1</v>
      </c>
      <c r="W76" s="62" t="s">
        <v>159</v>
      </c>
      <c r="X76" s="62" t="s">
        <v>159</v>
      </c>
      <c r="Y76" s="62">
        <v>1</v>
      </c>
      <c r="Z76" s="62" t="s">
        <v>159</v>
      </c>
      <c r="AA76" s="72">
        <f t="shared" si="2"/>
        <v>14</v>
      </c>
      <c r="AB76" s="54">
        <f t="shared" si="3"/>
        <v>8</v>
      </c>
    </row>
    <row r="77" spans="1:28" ht="15" customHeight="1">
      <c r="A77" s="63" t="s">
        <v>22</v>
      </c>
      <c r="B77" s="69" t="s">
        <v>5</v>
      </c>
      <c r="C77" s="62" t="s">
        <v>159</v>
      </c>
      <c r="D77" s="62" t="s">
        <v>159</v>
      </c>
      <c r="E77" s="62" t="s">
        <v>159</v>
      </c>
      <c r="F77" s="62" t="s">
        <v>159</v>
      </c>
      <c r="G77" s="62" t="s">
        <v>159</v>
      </c>
      <c r="H77" s="62" t="s">
        <v>159</v>
      </c>
      <c r="I77" s="62" t="s">
        <v>159</v>
      </c>
      <c r="J77" s="62" t="s">
        <v>159</v>
      </c>
      <c r="K77" s="62" t="s">
        <v>159</v>
      </c>
      <c r="L77" s="62">
        <v>1</v>
      </c>
      <c r="M77" s="62">
        <v>1</v>
      </c>
      <c r="N77" s="62">
        <v>1</v>
      </c>
      <c r="O77" s="62" t="s">
        <v>159</v>
      </c>
      <c r="P77" s="62" t="s">
        <v>159</v>
      </c>
      <c r="Q77" s="62" t="s">
        <v>159</v>
      </c>
      <c r="R77" s="62" t="s">
        <v>159</v>
      </c>
      <c r="S77" s="62" t="s">
        <v>159</v>
      </c>
      <c r="T77" s="62" t="s">
        <v>159</v>
      </c>
      <c r="U77" s="62">
        <v>1</v>
      </c>
      <c r="V77" s="62" t="s">
        <v>159</v>
      </c>
      <c r="W77" s="62" t="s">
        <v>159</v>
      </c>
      <c r="X77" s="62" t="s">
        <v>159</v>
      </c>
      <c r="Y77" s="62" t="s">
        <v>159</v>
      </c>
      <c r="Z77" s="62">
        <v>1</v>
      </c>
      <c r="AA77" s="72">
        <f t="shared" si="2"/>
        <v>3</v>
      </c>
      <c r="AB77" s="54">
        <f t="shared" si="3"/>
        <v>2</v>
      </c>
    </row>
    <row r="78" spans="1:28" ht="15" customHeight="1">
      <c r="A78" s="64"/>
      <c r="B78" s="69" t="s">
        <v>6</v>
      </c>
      <c r="C78" s="62" t="s">
        <v>159</v>
      </c>
      <c r="D78" s="62">
        <v>1</v>
      </c>
      <c r="E78" s="62" t="s">
        <v>159</v>
      </c>
      <c r="F78" s="62" t="s">
        <v>159</v>
      </c>
      <c r="G78" s="62" t="s">
        <v>159</v>
      </c>
      <c r="H78" s="62" t="s">
        <v>159</v>
      </c>
      <c r="I78" s="62">
        <v>1</v>
      </c>
      <c r="J78" s="62">
        <v>5</v>
      </c>
      <c r="K78" s="62" t="s">
        <v>159</v>
      </c>
      <c r="L78" s="62" t="s">
        <v>159</v>
      </c>
      <c r="M78" s="62" t="s">
        <v>159</v>
      </c>
      <c r="N78" s="62">
        <v>1</v>
      </c>
      <c r="O78" s="62" t="s">
        <v>159</v>
      </c>
      <c r="P78" s="62" t="s">
        <v>159</v>
      </c>
      <c r="Q78" s="62">
        <v>1</v>
      </c>
      <c r="R78" s="62" t="s">
        <v>159</v>
      </c>
      <c r="S78" s="62" t="s">
        <v>159</v>
      </c>
      <c r="T78" s="62" t="s">
        <v>159</v>
      </c>
      <c r="U78" s="62" t="s">
        <v>159</v>
      </c>
      <c r="V78" s="62">
        <v>3</v>
      </c>
      <c r="W78" s="62">
        <v>1</v>
      </c>
      <c r="X78" s="62" t="s">
        <v>159</v>
      </c>
      <c r="Y78" s="62" t="s">
        <v>159</v>
      </c>
      <c r="Z78" s="62">
        <v>4</v>
      </c>
      <c r="AA78" s="72">
        <f t="shared" si="2"/>
        <v>8</v>
      </c>
      <c r="AB78" s="54">
        <f t="shared" si="3"/>
        <v>9</v>
      </c>
    </row>
    <row r="79" spans="1:28" ht="15" customHeight="1">
      <c r="A79" s="64"/>
      <c r="B79" s="69" t="s">
        <v>7</v>
      </c>
      <c r="C79" s="62" t="s">
        <v>159</v>
      </c>
      <c r="D79" s="62" t="s">
        <v>159</v>
      </c>
      <c r="E79" s="62" t="s">
        <v>159</v>
      </c>
      <c r="F79" s="62" t="s">
        <v>159</v>
      </c>
      <c r="G79" s="62" t="s">
        <v>159</v>
      </c>
      <c r="H79" s="62">
        <v>1</v>
      </c>
      <c r="I79" s="62">
        <v>1</v>
      </c>
      <c r="J79" s="62" t="s">
        <v>159</v>
      </c>
      <c r="K79" s="62" t="s">
        <v>159</v>
      </c>
      <c r="L79" s="62" t="s">
        <v>159</v>
      </c>
      <c r="M79" s="62" t="s">
        <v>159</v>
      </c>
      <c r="N79" s="62" t="s">
        <v>159</v>
      </c>
      <c r="O79" s="62" t="s">
        <v>159</v>
      </c>
      <c r="P79" s="62" t="s">
        <v>159</v>
      </c>
      <c r="Q79" s="62" t="s">
        <v>159</v>
      </c>
      <c r="R79" s="62" t="s">
        <v>159</v>
      </c>
      <c r="S79" s="62" t="s">
        <v>159</v>
      </c>
      <c r="T79" s="62" t="s">
        <v>159</v>
      </c>
      <c r="U79" s="62" t="s">
        <v>159</v>
      </c>
      <c r="V79" s="62">
        <v>4</v>
      </c>
      <c r="W79" s="62" t="s">
        <v>159</v>
      </c>
      <c r="X79" s="62" t="s">
        <v>159</v>
      </c>
      <c r="Y79" s="62" t="s">
        <v>159</v>
      </c>
      <c r="Z79" s="62" t="s">
        <v>159</v>
      </c>
      <c r="AA79" s="72">
        <f t="shared" si="2"/>
        <v>2</v>
      </c>
      <c r="AB79" s="54">
        <f t="shared" si="3"/>
        <v>4</v>
      </c>
    </row>
    <row r="80" spans="1:28" ht="15" customHeight="1">
      <c r="A80" s="64"/>
      <c r="B80" s="69" t="s">
        <v>8</v>
      </c>
      <c r="C80" s="62" t="s">
        <v>159</v>
      </c>
      <c r="D80" s="62">
        <v>1</v>
      </c>
      <c r="E80" s="62" t="s">
        <v>159</v>
      </c>
      <c r="F80" s="62" t="s">
        <v>159</v>
      </c>
      <c r="G80" s="62" t="s">
        <v>159</v>
      </c>
      <c r="H80" s="62" t="s">
        <v>159</v>
      </c>
      <c r="I80" s="62" t="s">
        <v>159</v>
      </c>
      <c r="J80" s="62">
        <v>1</v>
      </c>
      <c r="K80" s="62" t="s">
        <v>159</v>
      </c>
      <c r="L80" s="62" t="s">
        <v>159</v>
      </c>
      <c r="M80" s="62" t="s">
        <v>159</v>
      </c>
      <c r="N80" s="62" t="s">
        <v>159</v>
      </c>
      <c r="O80" s="62" t="s">
        <v>159</v>
      </c>
      <c r="P80" s="62" t="s">
        <v>159</v>
      </c>
      <c r="Q80" s="62" t="s">
        <v>159</v>
      </c>
      <c r="R80" s="62" t="s">
        <v>159</v>
      </c>
      <c r="S80" s="62" t="s">
        <v>159</v>
      </c>
      <c r="T80" s="62" t="s">
        <v>159</v>
      </c>
      <c r="U80" s="62" t="s">
        <v>159</v>
      </c>
      <c r="V80" s="62" t="s">
        <v>159</v>
      </c>
      <c r="W80" s="62" t="s">
        <v>159</v>
      </c>
      <c r="X80" s="62" t="s">
        <v>159</v>
      </c>
      <c r="Y80" s="62" t="s">
        <v>159</v>
      </c>
      <c r="Z80" s="62" t="s">
        <v>159</v>
      </c>
      <c r="AA80" s="72">
        <f t="shared" si="2"/>
        <v>2</v>
      </c>
      <c r="AB80" s="54">
        <f t="shared" si="3"/>
        <v>0</v>
      </c>
    </row>
    <row r="81" spans="1:28" ht="15" customHeight="1">
      <c r="A81" s="64"/>
      <c r="B81" s="69" t="s">
        <v>9</v>
      </c>
      <c r="C81" s="62" t="s">
        <v>159</v>
      </c>
      <c r="D81" s="62" t="s">
        <v>159</v>
      </c>
      <c r="E81" s="62" t="s">
        <v>159</v>
      </c>
      <c r="F81" s="62" t="s">
        <v>159</v>
      </c>
      <c r="G81" s="62">
        <v>3</v>
      </c>
      <c r="H81" s="62">
        <v>2</v>
      </c>
      <c r="I81" s="62">
        <v>1</v>
      </c>
      <c r="J81" s="62">
        <v>1</v>
      </c>
      <c r="K81" s="62">
        <v>1</v>
      </c>
      <c r="L81" s="62">
        <v>2</v>
      </c>
      <c r="M81" s="62">
        <v>1</v>
      </c>
      <c r="N81" s="62">
        <v>2</v>
      </c>
      <c r="O81" s="62">
        <v>1</v>
      </c>
      <c r="P81" s="62" t="s">
        <v>159</v>
      </c>
      <c r="Q81" s="62">
        <v>2</v>
      </c>
      <c r="R81" s="62">
        <v>2</v>
      </c>
      <c r="S81" s="62">
        <v>2</v>
      </c>
      <c r="T81" s="62" t="s">
        <v>159</v>
      </c>
      <c r="U81" s="62">
        <v>1</v>
      </c>
      <c r="V81" s="62">
        <v>2</v>
      </c>
      <c r="W81" s="62">
        <v>1</v>
      </c>
      <c r="X81" s="62" t="s">
        <v>159</v>
      </c>
      <c r="Y81" s="62" t="s">
        <v>159</v>
      </c>
      <c r="Z81" s="62">
        <v>1</v>
      </c>
      <c r="AA81" s="72">
        <f t="shared" si="2"/>
        <v>13</v>
      </c>
      <c r="AB81" s="54">
        <f t="shared" si="3"/>
        <v>12</v>
      </c>
    </row>
    <row r="82" spans="1:28" ht="15" customHeight="1">
      <c r="A82" s="64"/>
      <c r="B82" s="69" t="s">
        <v>10</v>
      </c>
      <c r="C82" s="62" t="s">
        <v>159</v>
      </c>
      <c r="D82" s="62" t="s">
        <v>159</v>
      </c>
      <c r="E82" s="62" t="s">
        <v>159</v>
      </c>
      <c r="F82" s="62">
        <v>1</v>
      </c>
      <c r="G82" s="62" t="s">
        <v>159</v>
      </c>
      <c r="H82" s="62" t="s">
        <v>159</v>
      </c>
      <c r="I82" s="62" t="s">
        <v>159</v>
      </c>
      <c r="J82" s="62" t="s">
        <v>159</v>
      </c>
      <c r="K82" s="62" t="s">
        <v>159</v>
      </c>
      <c r="L82" s="62" t="s">
        <v>159</v>
      </c>
      <c r="M82" s="62" t="s">
        <v>159</v>
      </c>
      <c r="N82" s="62" t="s">
        <v>159</v>
      </c>
      <c r="O82" s="62" t="s">
        <v>159</v>
      </c>
      <c r="P82" s="62" t="s">
        <v>159</v>
      </c>
      <c r="Q82" s="62" t="s">
        <v>159</v>
      </c>
      <c r="R82" s="62" t="s">
        <v>159</v>
      </c>
      <c r="S82" s="62" t="s">
        <v>159</v>
      </c>
      <c r="T82" s="62" t="s">
        <v>159</v>
      </c>
      <c r="U82" s="62" t="s">
        <v>159</v>
      </c>
      <c r="V82" s="62" t="s">
        <v>159</v>
      </c>
      <c r="W82" s="62" t="s">
        <v>159</v>
      </c>
      <c r="X82" s="62" t="s">
        <v>159</v>
      </c>
      <c r="Y82" s="62" t="s">
        <v>159</v>
      </c>
      <c r="Z82" s="62" t="s">
        <v>159</v>
      </c>
      <c r="AA82" s="72">
        <f t="shared" si="2"/>
        <v>1</v>
      </c>
      <c r="AB82" s="54">
        <f t="shared" si="3"/>
        <v>0</v>
      </c>
    </row>
    <row r="83" spans="2:28" ht="15" customHeight="1">
      <c r="B83" s="69" t="s">
        <v>11</v>
      </c>
      <c r="C83" s="62" t="s">
        <v>159</v>
      </c>
      <c r="D83" s="62" t="s">
        <v>159</v>
      </c>
      <c r="E83" s="62" t="s">
        <v>159</v>
      </c>
      <c r="F83" s="62" t="s">
        <v>159</v>
      </c>
      <c r="G83" s="62" t="s">
        <v>159</v>
      </c>
      <c r="H83" s="62" t="s">
        <v>159</v>
      </c>
      <c r="I83" s="62" t="s">
        <v>159</v>
      </c>
      <c r="J83" s="62" t="s">
        <v>159</v>
      </c>
      <c r="K83" s="62" t="s">
        <v>159</v>
      </c>
      <c r="L83" s="62" t="s">
        <v>159</v>
      </c>
      <c r="M83" s="62" t="s">
        <v>159</v>
      </c>
      <c r="N83" s="62" t="s">
        <v>159</v>
      </c>
      <c r="O83" s="62" t="s">
        <v>159</v>
      </c>
      <c r="P83" s="62" t="s">
        <v>159</v>
      </c>
      <c r="Q83" s="62" t="s">
        <v>159</v>
      </c>
      <c r="R83" s="62" t="s">
        <v>159</v>
      </c>
      <c r="S83" s="62" t="s">
        <v>159</v>
      </c>
      <c r="T83" s="62" t="s">
        <v>159</v>
      </c>
      <c r="U83" s="62" t="s">
        <v>159</v>
      </c>
      <c r="V83" s="62" t="s">
        <v>159</v>
      </c>
      <c r="W83" s="62">
        <v>1</v>
      </c>
      <c r="X83" s="62">
        <v>1</v>
      </c>
      <c r="Y83" s="62" t="s">
        <v>159</v>
      </c>
      <c r="Z83" s="62" t="s">
        <v>159</v>
      </c>
      <c r="AA83" s="72">
        <f t="shared" si="2"/>
        <v>0</v>
      </c>
      <c r="AB83" s="54">
        <f t="shared" si="3"/>
        <v>2</v>
      </c>
    </row>
    <row r="84" spans="1:28" ht="15" customHeight="1">
      <c r="A84" s="63" t="s">
        <v>23</v>
      </c>
      <c r="B84" s="69" t="s">
        <v>5</v>
      </c>
      <c r="C84" s="62" t="s">
        <v>159</v>
      </c>
      <c r="D84" s="62" t="s">
        <v>159</v>
      </c>
      <c r="E84" s="62" t="s">
        <v>159</v>
      </c>
      <c r="F84" s="62" t="s">
        <v>159</v>
      </c>
      <c r="G84" s="62" t="s">
        <v>159</v>
      </c>
      <c r="H84" s="62" t="s">
        <v>159</v>
      </c>
      <c r="I84" s="62" t="s">
        <v>159</v>
      </c>
      <c r="J84" s="62">
        <v>2</v>
      </c>
      <c r="K84" s="62">
        <v>1</v>
      </c>
      <c r="L84" s="62" t="s">
        <v>159</v>
      </c>
      <c r="M84" s="62">
        <v>1</v>
      </c>
      <c r="N84" s="62">
        <v>2</v>
      </c>
      <c r="O84" s="62" t="s">
        <v>159</v>
      </c>
      <c r="P84" s="62" t="s">
        <v>159</v>
      </c>
      <c r="Q84" s="62">
        <v>1</v>
      </c>
      <c r="R84" s="62" t="s">
        <v>159</v>
      </c>
      <c r="S84" s="62">
        <v>3</v>
      </c>
      <c r="T84" s="62" t="s">
        <v>159</v>
      </c>
      <c r="U84" s="62">
        <v>1</v>
      </c>
      <c r="V84" s="62">
        <v>1</v>
      </c>
      <c r="W84" s="62" t="s">
        <v>159</v>
      </c>
      <c r="X84" s="62" t="s">
        <v>159</v>
      </c>
      <c r="Y84" s="62" t="s">
        <v>159</v>
      </c>
      <c r="Z84" s="62" t="s">
        <v>159</v>
      </c>
      <c r="AA84" s="72">
        <f t="shared" si="2"/>
        <v>6</v>
      </c>
      <c r="AB84" s="54">
        <f t="shared" si="3"/>
        <v>6</v>
      </c>
    </row>
    <row r="85" spans="1:28" ht="15" customHeight="1">
      <c r="A85" s="64"/>
      <c r="B85" s="69" t="s">
        <v>6</v>
      </c>
      <c r="C85" s="62" t="s">
        <v>159</v>
      </c>
      <c r="D85" s="62">
        <v>1</v>
      </c>
      <c r="E85" s="62" t="s">
        <v>159</v>
      </c>
      <c r="F85" s="62" t="s">
        <v>159</v>
      </c>
      <c r="G85" s="62" t="s">
        <v>159</v>
      </c>
      <c r="H85" s="62">
        <v>1</v>
      </c>
      <c r="I85" s="62" t="s">
        <v>159</v>
      </c>
      <c r="J85" s="62">
        <v>3</v>
      </c>
      <c r="K85" s="62">
        <v>1</v>
      </c>
      <c r="L85" s="62">
        <v>4</v>
      </c>
      <c r="M85" s="62">
        <v>1</v>
      </c>
      <c r="N85" s="62">
        <v>1</v>
      </c>
      <c r="O85" s="62">
        <v>1</v>
      </c>
      <c r="P85" s="62" t="s">
        <v>159</v>
      </c>
      <c r="Q85" s="62" t="s">
        <v>159</v>
      </c>
      <c r="R85" s="62" t="s">
        <v>159</v>
      </c>
      <c r="S85" s="62">
        <v>2</v>
      </c>
      <c r="T85" s="62" t="s">
        <v>159</v>
      </c>
      <c r="U85" s="62">
        <v>1</v>
      </c>
      <c r="V85" s="62">
        <v>3</v>
      </c>
      <c r="W85" s="62">
        <v>5</v>
      </c>
      <c r="X85" s="62">
        <v>1</v>
      </c>
      <c r="Y85" s="62">
        <v>2</v>
      </c>
      <c r="Z85" s="62">
        <v>2</v>
      </c>
      <c r="AA85" s="72">
        <f t="shared" si="2"/>
        <v>12</v>
      </c>
      <c r="AB85" s="54">
        <f t="shared" si="3"/>
        <v>17</v>
      </c>
    </row>
    <row r="86" spans="1:28" ht="15" customHeight="1">
      <c r="A86" s="64"/>
      <c r="B86" s="69" t="s">
        <v>7</v>
      </c>
      <c r="C86" s="62" t="s">
        <v>159</v>
      </c>
      <c r="D86" s="62" t="s">
        <v>159</v>
      </c>
      <c r="E86" s="62" t="s">
        <v>159</v>
      </c>
      <c r="F86" s="62" t="s">
        <v>159</v>
      </c>
      <c r="G86" s="62" t="s">
        <v>159</v>
      </c>
      <c r="H86" s="62" t="s">
        <v>159</v>
      </c>
      <c r="I86" s="62">
        <v>1</v>
      </c>
      <c r="J86" s="62" t="s">
        <v>159</v>
      </c>
      <c r="K86" s="62" t="s">
        <v>159</v>
      </c>
      <c r="L86" s="62" t="s">
        <v>159</v>
      </c>
      <c r="M86" s="62" t="s">
        <v>159</v>
      </c>
      <c r="N86" s="62">
        <v>1</v>
      </c>
      <c r="O86" s="62" t="s">
        <v>159</v>
      </c>
      <c r="P86" s="62" t="s">
        <v>159</v>
      </c>
      <c r="Q86" s="62">
        <v>2</v>
      </c>
      <c r="R86" s="62" t="s">
        <v>159</v>
      </c>
      <c r="S86" s="62">
        <v>1</v>
      </c>
      <c r="T86" s="62" t="s">
        <v>159</v>
      </c>
      <c r="U86" s="62" t="s">
        <v>159</v>
      </c>
      <c r="V86" s="62">
        <v>1</v>
      </c>
      <c r="W86" s="62" t="s">
        <v>159</v>
      </c>
      <c r="X86" s="62" t="s">
        <v>159</v>
      </c>
      <c r="Y86" s="62" t="s">
        <v>159</v>
      </c>
      <c r="Z86" s="62">
        <v>1</v>
      </c>
      <c r="AA86" s="72">
        <f t="shared" si="2"/>
        <v>2</v>
      </c>
      <c r="AB86" s="54">
        <f t="shared" si="3"/>
        <v>5</v>
      </c>
    </row>
    <row r="87" spans="1:28" ht="15" customHeight="1">
      <c r="A87" s="64"/>
      <c r="B87" s="69" t="s">
        <v>8</v>
      </c>
      <c r="C87" s="62" t="s">
        <v>159</v>
      </c>
      <c r="D87" s="62" t="s">
        <v>159</v>
      </c>
      <c r="E87" s="62" t="s">
        <v>159</v>
      </c>
      <c r="F87" s="62" t="s">
        <v>159</v>
      </c>
      <c r="G87" s="62">
        <v>1</v>
      </c>
      <c r="H87" s="62" t="s">
        <v>159</v>
      </c>
      <c r="I87" s="62" t="s">
        <v>159</v>
      </c>
      <c r="J87" s="62" t="s">
        <v>159</v>
      </c>
      <c r="K87" s="62" t="s">
        <v>159</v>
      </c>
      <c r="L87" s="62" t="s">
        <v>159</v>
      </c>
      <c r="M87" s="62" t="s">
        <v>159</v>
      </c>
      <c r="N87" s="62" t="s">
        <v>159</v>
      </c>
      <c r="O87" s="62" t="s">
        <v>159</v>
      </c>
      <c r="P87" s="62">
        <v>1</v>
      </c>
      <c r="Q87" s="62" t="s">
        <v>159</v>
      </c>
      <c r="R87" s="62" t="s">
        <v>159</v>
      </c>
      <c r="S87" s="62" t="s">
        <v>159</v>
      </c>
      <c r="T87" s="62" t="s">
        <v>159</v>
      </c>
      <c r="U87" s="62" t="s">
        <v>159</v>
      </c>
      <c r="V87" s="62" t="s">
        <v>159</v>
      </c>
      <c r="W87" s="62">
        <v>1</v>
      </c>
      <c r="X87" s="62">
        <v>1</v>
      </c>
      <c r="Y87" s="62" t="s">
        <v>159</v>
      </c>
      <c r="Z87" s="62" t="s">
        <v>159</v>
      </c>
      <c r="AA87" s="72">
        <f t="shared" si="2"/>
        <v>1</v>
      </c>
      <c r="AB87" s="54">
        <f t="shared" si="3"/>
        <v>3</v>
      </c>
    </row>
    <row r="88" spans="1:28" ht="15" customHeight="1">
      <c r="A88" s="64"/>
      <c r="B88" s="69" t="s">
        <v>9</v>
      </c>
      <c r="C88" s="62" t="s">
        <v>159</v>
      </c>
      <c r="D88" s="62">
        <v>1</v>
      </c>
      <c r="E88" s="62">
        <v>1</v>
      </c>
      <c r="F88" s="62">
        <v>1</v>
      </c>
      <c r="G88" s="62" t="s">
        <v>159</v>
      </c>
      <c r="H88" s="62">
        <v>1</v>
      </c>
      <c r="I88" s="62">
        <v>3</v>
      </c>
      <c r="J88" s="62">
        <v>3</v>
      </c>
      <c r="K88" s="62" t="s">
        <v>159</v>
      </c>
      <c r="L88" s="62" t="s">
        <v>159</v>
      </c>
      <c r="M88" s="62">
        <v>2</v>
      </c>
      <c r="N88" s="62">
        <v>8</v>
      </c>
      <c r="O88" s="62">
        <v>3</v>
      </c>
      <c r="P88" s="62" t="s">
        <v>159</v>
      </c>
      <c r="Q88" s="62">
        <v>2</v>
      </c>
      <c r="R88" s="62" t="s">
        <v>159</v>
      </c>
      <c r="S88" s="62">
        <v>2</v>
      </c>
      <c r="T88" s="62">
        <v>2</v>
      </c>
      <c r="U88" s="62">
        <v>2</v>
      </c>
      <c r="V88" s="62">
        <v>1</v>
      </c>
      <c r="W88" s="62">
        <v>3</v>
      </c>
      <c r="X88" s="62">
        <v>2</v>
      </c>
      <c r="Y88" s="62" t="s">
        <v>159</v>
      </c>
      <c r="Z88" s="62">
        <v>6</v>
      </c>
      <c r="AA88" s="72">
        <f t="shared" si="2"/>
        <v>20</v>
      </c>
      <c r="AB88" s="54">
        <f t="shared" si="3"/>
        <v>23</v>
      </c>
    </row>
    <row r="89" spans="1:28" ht="15" customHeight="1">
      <c r="A89" s="64"/>
      <c r="B89" s="69" t="s">
        <v>10</v>
      </c>
      <c r="C89" s="62">
        <v>1</v>
      </c>
      <c r="D89" s="62" t="s">
        <v>159</v>
      </c>
      <c r="E89" s="62" t="s">
        <v>159</v>
      </c>
      <c r="F89" s="62">
        <v>2</v>
      </c>
      <c r="G89" s="62">
        <v>1</v>
      </c>
      <c r="H89" s="62" t="s">
        <v>159</v>
      </c>
      <c r="I89" s="62" t="s">
        <v>159</v>
      </c>
      <c r="J89" s="62" t="s">
        <v>159</v>
      </c>
      <c r="K89" s="62" t="s">
        <v>159</v>
      </c>
      <c r="L89" s="62" t="s">
        <v>159</v>
      </c>
      <c r="M89" s="62">
        <v>2</v>
      </c>
      <c r="N89" s="62">
        <v>2</v>
      </c>
      <c r="O89" s="62">
        <v>1</v>
      </c>
      <c r="P89" s="62" t="s">
        <v>159</v>
      </c>
      <c r="Q89" s="62" t="s">
        <v>159</v>
      </c>
      <c r="R89" s="62" t="s">
        <v>159</v>
      </c>
      <c r="S89" s="62" t="s">
        <v>159</v>
      </c>
      <c r="T89" s="62" t="s">
        <v>159</v>
      </c>
      <c r="U89" s="62">
        <v>3</v>
      </c>
      <c r="V89" s="62">
        <v>1</v>
      </c>
      <c r="W89" s="62" t="s">
        <v>159</v>
      </c>
      <c r="X89" s="62">
        <v>3</v>
      </c>
      <c r="Y89" s="62" t="s">
        <v>159</v>
      </c>
      <c r="Z89" s="62">
        <v>1</v>
      </c>
      <c r="AA89" s="72">
        <f t="shared" si="2"/>
        <v>8</v>
      </c>
      <c r="AB89" s="54">
        <f t="shared" si="3"/>
        <v>9</v>
      </c>
    </row>
    <row r="90" spans="1:28" ht="15" customHeight="1">
      <c r="A90" s="65"/>
      <c r="B90" s="69" t="s">
        <v>12</v>
      </c>
      <c r="C90" s="62" t="s">
        <v>159</v>
      </c>
      <c r="D90" s="62" t="s">
        <v>159</v>
      </c>
      <c r="E90" s="62" t="s">
        <v>159</v>
      </c>
      <c r="F90" s="62" t="s">
        <v>159</v>
      </c>
      <c r="G90" s="62" t="s">
        <v>159</v>
      </c>
      <c r="H90" s="62" t="s">
        <v>159</v>
      </c>
      <c r="I90" s="62">
        <v>1</v>
      </c>
      <c r="J90" s="62">
        <v>1</v>
      </c>
      <c r="K90" s="62">
        <v>1</v>
      </c>
      <c r="L90" s="62" t="s">
        <v>159</v>
      </c>
      <c r="M90" s="62" t="s">
        <v>159</v>
      </c>
      <c r="N90" s="62" t="s">
        <v>159</v>
      </c>
      <c r="O90" s="62">
        <v>1</v>
      </c>
      <c r="P90" s="62" t="s">
        <v>159</v>
      </c>
      <c r="Q90" s="62">
        <v>1</v>
      </c>
      <c r="R90" s="62" t="s">
        <v>159</v>
      </c>
      <c r="S90" s="62" t="s">
        <v>159</v>
      </c>
      <c r="T90" s="62" t="s">
        <v>159</v>
      </c>
      <c r="U90" s="62" t="s">
        <v>159</v>
      </c>
      <c r="V90" s="62" t="s">
        <v>159</v>
      </c>
      <c r="W90" s="62" t="s">
        <v>159</v>
      </c>
      <c r="X90" s="62" t="s">
        <v>159</v>
      </c>
      <c r="Y90" s="62" t="s">
        <v>159</v>
      </c>
      <c r="Z90" s="62" t="s">
        <v>159</v>
      </c>
      <c r="AA90" s="72">
        <f t="shared" si="2"/>
        <v>3</v>
      </c>
      <c r="AB90" s="54">
        <f t="shared" si="3"/>
        <v>2</v>
      </c>
    </row>
    <row r="91" spans="1:28" ht="15" customHeight="1">
      <c r="A91" s="63" t="s">
        <v>24</v>
      </c>
      <c r="B91" s="69" t="s">
        <v>5</v>
      </c>
      <c r="C91" s="62" t="s">
        <v>159</v>
      </c>
      <c r="D91" s="62" t="s">
        <v>159</v>
      </c>
      <c r="E91" s="62" t="s">
        <v>159</v>
      </c>
      <c r="F91" s="62" t="s">
        <v>159</v>
      </c>
      <c r="G91" s="62" t="s">
        <v>159</v>
      </c>
      <c r="H91" s="62" t="s">
        <v>159</v>
      </c>
      <c r="I91" s="62" t="s">
        <v>159</v>
      </c>
      <c r="J91" s="62" t="s">
        <v>159</v>
      </c>
      <c r="K91" s="62" t="s">
        <v>159</v>
      </c>
      <c r="L91" s="62" t="s">
        <v>159</v>
      </c>
      <c r="M91" s="62" t="s">
        <v>159</v>
      </c>
      <c r="N91" s="62">
        <v>2</v>
      </c>
      <c r="O91" s="62">
        <v>7</v>
      </c>
      <c r="P91" s="62" t="s">
        <v>159</v>
      </c>
      <c r="Q91" s="62" t="s">
        <v>159</v>
      </c>
      <c r="R91" s="62" t="s">
        <v>159</v>
      </c>
      <c r="S91" s="62" t="s">
        <v>159</v>
      </c>
      <c r="T91" s="62" t="s">
        <v>159</v>
      </c>
      <c r="U91" s="62" t="s">
        <v>159</v>
      </c>
      <c r="V91" s="62" t="s">
        <v>159</v>
      </c>
      <c r="W91" s="62" t="s">
        <v>159</v>
      </c>
      <c r="X91" s="62" t="s">
        <v>159</v>
      </c>
      <c r="Y91" s="62" t="s">
        <v>159</v>
      </c>
      <c r="Z91" s="62" t="s">
        <v>159</v>
      </c>
      <c r="AA91" s="72">
        <f t="shared" si="2"/>
        <v>2</v>
      </c>
      <c r="AB91" s="54">
        <f t="shared" si="3"/>
        <v>7</v>
      </c>
    </row>
    <row r="92" spans="1:28" ht="15" customHeight="1">
      <c r="A92" s="64"/>
      <c r="B92" s="69" t="s">
        <v>6</v>
      </c>
      <c r="C92" s="62" t="s">
        <v>159</v>
      </c>
      <c r="D92" s="62" t="s">
        <v>159</v>
      </c>
      <c r="E92" s="62" t="s">
        <v>159</v>
      </c>
      <c r="F92" s="62" t="s">
        <v>159</v>
      </c>
      <c r="G92" s="62" t="s">
        <v>159</v>
      </c>
      <c r="H92" s="62" t="s">
        <v>159</v>
      </c>
      <c r="I92" s="62" t="s">
        <v>159</v>
      </c>
      <c r="J92" s="62" t="s">
        <v>159</v>
      </c>
      <c r="K92" s="62" t="s">
        <v>159</v>
      </c>
      <c r="L92" s="62" t="s">
        <v>159</v>
      </c>
      <c r="M92" s="62" t="s">
        <v>159</v>
      </c>
      <c r="N92" s="62" t="s">
        <v>159</v>
      </c>
      <c r="O92" s="62">
        <v>1</v>
      </c>
      <c r="P92" s="62" t="s">
        <v>159</v>
      </c>
      <c r="Q92" s="62">
        <v>1</v>
      </c>
      <c r="R92" s="62" t="s">
        <v>159</v>
      </c>
      <c r="S92" s="62" t="s">
        <v>159</v>
      </c>
      <c r="T92" s="62" t="s">
        <v>159</v>
      </c>
      <c r="U92" s="62" t="s">
        <v>159</v>
      </c>
      <c r="V92" s="62" t="s">
        <v>159</v>
      </c>
      <c r="W92" s="62" t="s">
        <v>159</v>
      </c>
      <c r="X92" s="62" t="s">
        <v>159</v>
      </c>
      <c r="Y92" s="62" t="s">
        <v>159</v>
      </c>
      <c r="Z92" s="62" t="s">
        <v>159</v>
      </c>
      <c r="AA92" s="72">
        <f t="shared" si="2"/>
        <v>0</v>
      </c>
      <c r="AB92" s="54">
        <f t="shared" si="3"/>
        <v>2</v>
      </c>
    </row>
    <row r="93" spans="1:28" ht="15" customHeight="1">
      <c r="A93" s="64"/>
      <c r="B93" s="69" t="s">
        <v>7</v>
      </c>
      <c r="C93" s="62" t="s">
        <v>159</v>
      </c>
      <c r="D93" s="62" t="s">
        <v>159</v>
      </c>
      <c r="E93" s="62" t="s">
        <v>159</v>
      </c>
      <c r="F93" s="62" t="s">
        <v>159</v>
      </c>
      <c r="G93" s="62" t="s">
        <v>159</v>
      </c>
      <c r="H93" s="62" t="s">
        <v>159</v>
      </c>
      <c r="I93" s="62" t="s">
        <v>159</v>
      </c>
      <c r="J93" s="62" t="s">
        <v>159</v>
      </c>
      <c r="K93" s="62">
        <v>1</v>
      </c>
      <c r="L93" s="62" t="s">
        <v>159</v>
      </c>
      <c r="M93" s="62" t="s">
        <v>159</v>
      </c>
      <c r="N93" s="62" t="s">
        <v>159</v>
      </c>
      <c r="O93" s="62">
        <v>1</v>
      </c>
      <c r="P93" s="62" t="s">
        <v>159</v>
      </c>
      <c r="Q93" s="62">
        <v>1</v>
      </c>
      <c r="R93" s="62" t="s">
        <v>159</v>
      </c>
      <c r="S93" s="62" t="s">
        <v>159</v>
      </c>
      <c r="T93" s="62">
        <v>1</v>
      </c>
      <c r="U93" s="62" t="s">
        <v>159</v>
      </c>
      <c r="V93" s="62" t="s">
        <v>159</v>
      </c>
      <c r="W93" s="62" t="s">
        <v>159</v>
      </c>
      <c r="X93" s="62" t="s">
        <v>159</v>
      </c>
      <c r="Y93" s="62" t="s">
        <v>159</v>
      </c>
      <c r="Z93" s="62" t="s">
        <v>159</v>
      </c>
      <c r="AA93" s="72">
        <f t="shared" si="2"/>
        <v>1</v>
      </c>
      <c r="AB93" s="54">
        <f t="shared" si="3"/>
        <v>3</v>
      </c>
    </row>
    <row r="94" spans="1:28" ht="15" customHeight="1">
      <c r="A94" s="64"/>
      <c r="B94" s="69" t="s">
        <v>9</v>
      </c>
      <c r="C94" s="62" t="s">
        <v>159</v>
      </c>
      <c r="D94" s="62" t="s">
        <v>159</v>
      </c>
      <c r="E94" s="62" t="s">
        <v>159</v>
      </c>
      <c r="F94" s="62" t="s">
        <v>159</v>
      </c>
      <c r="G94" s="62" t="s">
        <v>159</v>
      </c>
      <c r="H94" s="62" t="s">
        <v>159</v>
      </c>
      <c r="I94" s="62" t="s">
        <v>159</v>
      </c>
      <c r="J94" s="62" t="s">
        <v>159</v>
      </c>
      <c r="K94" s="62" t="s">
        <v>159</v>
      </c>
      <c r="L94" s="62" t="s">
        <v>159</v>
      </c>
      <c r="M94" s="62" t="s">
        <v>159</v>
      </c>
      <c r="N94" s="62" t="s">
        <v>159</v>
      </c>
      <c r="O94" s="62" t="s">
        <v>159</v>
      </c>
      <c r="P94" s="62" t="s">
        <v>159</v>
      </c>
      <c r="Q94" s="62">
        <v>1</v>
      </c>
      <c r="R94" s="62" t="s">
        <v>159</v>
      </c>
      <c r="S94" s="62">
        <v>1</v>
      </c>
      <c r="T94" s="62" t="s">
        <v>159</v>
      </c>
      <c r="U94" s="62" t="s">
        <v>159</v>
      </c>
      <c r="V94" s="62" t="s">
        <v>159</v>
      </c>
      <c r="W94" s="62" t="s">
        <v>159</v>
      </c>
      <c r="X94" s="62" t="s">
        <v>159</v>
      </c>
      <c r="Y94" s="62" t="s">
        <v>159</v>
      </c>
      <c r="Z94" s="62" t="s">
        <v>159</v>
      </c>
      <c r="AA94" s="72">
        <f t="shared" si="2"/>
        <v>0</v>
      </c>
      <c r="AB94" s="54">
        <f t="shared" si="3"/>
        <v>2</v>
      </c>
    </row>
    <row r="95" spans="1:28" ht="15" customHeight="1">
      <c r="A95" s="64"/>
      <c r="B95" s="69" t="s">
        <v>10</v>
      </c>
      <c r="C95" s="62" t="s">
        <v>159</v>
      </c>
      <c r="D95" s="62" t="s">
        <v>159</v>
      </c>
      <c r="E95" s="62" t="s">
        <v>159</v>
      </c>
      <c r="F95" s="62" t="s">
        <v>159</v>
      </c>
      <c r="G95" s="62" t="s">
        <v>159</v>
      </c>
      <c r="H95" s="62" t="s">
        <v>159</v>
      </c>
      <c r="I95" s="62" t="s">
        <v>159</v>
      </c>
      <c r="J95" s="62" t="s">
        <v>159</v>
      </c>
      <c r="K95" s="62" t="s">
        <v>159</v>
      </c>
      <c r="L95" s="62" t="s">
        <v>159</v>
      </c>
      <c r="M95" s="62" t="s">
        <v>159</v>
      </c>
      <c r="N95" s="62" t="s">
        <v>159</v>
      </c>
      <c r="O95" s="62" t="s">
        <v>159</v>
      </c>
      <c r="P95" s="62" t="s">
        <v>159</v>
      </c>
      <c r="Q95" s="62" t="s">
        <v>159</v>
      </c>
      <c r="R95" s="62" t="s">
        <v>159</v>
      </c>
      <c r="S95" s="62" t="s">
        <v>159</v>
      </c>
      <c r="T95" s="62" t="s">
        <v>159</v>
      </c>
      <c r="U95" s="62" t="s">
        <v>159</v>
      </c>
      <c r="V95" s="62" t="s">
        <v>159</v>
      </c>
      <c r="W95" s="62">
        <v>1</v>
      </c>
      <c r="X95" s="62" t="s">
        <v>159</v>
      </c>
      <c r="Y95" s="62" t="s">
        <v>159</v>
      </c>
      <c r="Z95" s="62" t="s">
        <v>159</v>
      </c>
      <c r="AA95" s="72">
        <f t="shared" si="2"/>
        <v>0</v>
      </c>
      <c r="AB95" s="54">
        <f t="shared" si="3"/>
        <v>1</v>
      </c>
    </row>
    <row r="96" spans="2:28" ht="15" customHeight="1">
      <c r="B96" s="69" t="s">
        <v>12</v>
      </c>
      <c r="C96" s="62" t="s">
        <v>159</v>
      </c>
      <c r="D96" s="62" t="s">
        <v>159</v>
      </c>
      <c r="E96" s="62" t="s">
        <v>159</v>
      </c>
      <c r="F96" s="62" t="s">
        <v>159</v>
      </c>
      <c r="G96" s="62" t="s">
        <v>159</v>
      </c>
      <c r="H96" s="62" t="s">
        <v>159</v>
      </c>
      <c r="I96" s="62" t="s">
        <v>159</v>
      </c>
      <c r="J96" s="62" t="s">
        <v>159</v>
      </c>
      <c r="K96" s="62">
        <v>1</v>
      </c>
      <c r="L96" s="62" t="s">
        <v>159</v>
      </c>
      <c r="M96" s="62" t="s">
        <v>159</v>
      </c>
      <c r="N96" s="62" t="s">
        <v>159</v>
      </c>
      <c r="O96" s="62" t="s">
        <v>159</v>
      </c>
      <c r="P96" s="62" t="s">
        <v>159</v>
      </c>
      <c r="Q96" s="62" t="s">
        <v>159</v>
      </c>
      <c r="R96" s="62" t="s">
        <v>159</v>
      </c>
      <c r="S96" s="62" t="s">
        <v>159</v>
      </c>
      <c r="T96" s="62" t="s">
        <v>159</v>
      </c>
      <c r="U96" s="62" t="s">
        <v>159</v>
      </c>
      <c r="V96" s="62" t="s">
        <v>159</v>
      </c>
      <c r="W96" s="62" t="s">
        <v>159</v>
      </c>
      <c r="X96" s="62" t="s">
        <v>159</v>
      </c>
      <c r="Y96" s="62" t="s">
        <v>159</v>
      </c>
      <c r="Z96" s="62" t="s">
        <v>159</v>
      </c>
      <c r="AA96" s="72">
        <f t="shared" si="2"/>
        <v>1</v>
      </c>
      <c r="AB96" s="54">
        <f t="shared" si="3"/>
        <v>0</v>
      </c>
    </row>
    <row r="97" spans="1:28" ht="15" customHeight="1">
      <c r="A97" s="63" t="s">
        <v>25</v>
      </c>
      <c r="B97" s="69" t="s">
        <v>5</v>
      </c>
      <c r="C97" s="62" t="s">
        <v>159</v>
      </c>
      <c r="D97" s="62" t="s">
        <v>159</v>
      </c>
      <c r="E97" s="62" t="s">
        <v>159</v>
      </c>
      <c r="F97" s="62" t="s">
        <v>159</v>
      </c>
      <c r="G97" s="62" t="s">
        <v>159</v>
      </c>
      <c r="H97" s="62" t="s">
        <v>159</v>
      </c>
      <c r="I97" s="62" t="s">
        <v>159</v>
      </c>
      <c r="J97" s="62" t="s">
        <v>159</v>
      </c>
      <c r="K97" s="62" t="s">
        <v>159</v>
      </c>
      <c r="L97" s="62" t="s">
        <v>159</v>
      </c>
      <c r="M97" s="62" t="s">
        <v>159</v>
      </c>
      <c r="N97" s="62" t="s">
        <v>159</v>
      </c>
      <c r="O97" s="62">
        <v>1</v>
      </c>
      <c r="P97" s="62" t="s">
        <v>159</v>
      </c>
      <c r="Q97" s="62" t="s">
        <v>159</v>
      </c>
      <c r="R97" s="62" t="s">
        <v>159</v>
      </c>
      <c r="S97" s="62" t="s">
        <v>159</v>
      </c>
      <c r="T97" s="62" t="s">
        <v>159</v>
      </c>
      <c r="U97" s="62" t="s">
        <v>159</v>
      </c>
      <c r="V97" s="62" t="s">
        <v>159</v>
      </c>
      <c r="W97" s="62" t="s">
        <v>159</v>
      </c>
      <c r="X97" s="62" t="s">
        <v>159</v>
      </c>
      <c r="Y97" s="62" t="s">
        <v>159</v>
      </c>
      <c r="Z97" s="62">
        <v>1</v>
      </c>
      <c r="AA97" s="72">
        <f t="shared" si="2"/>
        <v>0</v>
      </c>
      <c r="AB97" s="54">
        <f t="shared" si="3"/>
        <v>2</v>
      </c>
    </row>
    <row r="98" spans="1:28" ht="15" customHeight="1">
      <c r="A98" s="64"/>
      <c r="B98" s="69" t="s">
        <v>6</v>
      </c>
      <c r="C98" s="62">
        <v>1</v>
      </c>
      <c r="D98" s="62">
        <v>1</v>
      </c>
      <c r="E98" s="62" t="s">
        <v>159</v>
      </c>
      <c r="F98" s="62">
        <v>1</v>
      </c>
      <c r="G98" s="62" t="s">
        <v>159</v>
      </c>
      <c r="H98" s="62" t="s">
        <v>159</v>
      </c>
      <c r="I98" s="62">
        <v>1</v>
      </c>
      <c r="J98" s="62" t="s">
        <v>159</v>
      </c>
      <c r="K98" s="62" t="s">
        <v>159</v>
      </c>
      <c r="L98" s="62" t="s">
        <v>159</v>
      </c>
      <c r="M98" s="62">
        <v>2</v>
      </c>
      <c r="N98" s="62" t="s">
        <v>159</v>
      </c>
      <c r="O98" s="62">
        <v>2</v>
      </c>
      <c r="P98" s="62">
        <v>1</v>
      </c>
      <c r="Q98" s="62" t="s">
        <v>159</v>
      </c>
      <c r="R98" s="62" t="s">
        <v>159</v>
      </c>
      <c r="S98" s="62">
        <v>2</v>
      </c>
      <c r="T98" s="62" t="s">
        <v>159</v>
      </c>
      <c r="U98" s="62" t="s">
        <v>159</v>
      </c>
      <c r="V98" s="62">
        <v>1</v>
      </c>
      <c r="W98" s="62">
        <v>1</v>
      </c>
      <c r="X98" s="62" t="s">
        <v>159</v>
      </c>
      <c r="Y98" s="62" t="s">
        <v>159</v>
      </c>
      <c r="Z98" s="62">
        <v>1</v>
      </c>
      <c r="AA98" s="72">
        <f t="shared" si="2"/>
        <v>6</v>
      </c>
      <c r="AB98" s="54">
        <f t="shared" si="3"/>
        <v>8</v>
      </c>
    </row>
    <row r="99" spans="1:28" ht="15" customHeight="1">
      <c r="A99" s="64"/>
      <c r="B99" s="69" t="s">
        <v>7</v>
      </c>
      <c r="C99" s="62" t="s">
        <v>159</v>
      </c>
      <c r="D99" s="62" t="s">
        <v>159</v>
      </c>
      <c r="E99" s="62" t="s">
        <v>159</v>
      </c>
      <c r="F99" s="62" t="s">
        <v>159</v>
      </c>
      <c r="G99" s="62" t="s">
        <v>159</v>
      </c>
      <c r="H99" s="62" t="s">
        <v>159</v>
      </c>
      <c r="I99" s="62" t="s">
        <v>159</v>
      </c>
      <c r="J99" s="62" t="s">
        <v>159</v>
      </c>
      <c r="K99" s="62" t="s">
        <v>159</v>
      </c>
      <c r="L99" s="62" t="s">
        <v>159</v>
      </c>
      <c r="M99" s="62">
        <v>1</v>
      </c>
      <c r="N99" s="62" t="s">
        <v>159</v>
      </c>
      <c r="O99" s="62" t="s">
        <v>159</v>
      </c>
      <c r="P99" s="62">
        <v>1</v>
      </c>
      <c r="Q99" s="62" t="s">
        <v>159</v>
      </c>
      <c r="R99" s="62" t="s">
        <v>159</v>
      </c>
      <c r="S99" s="62" t="s">
        <v>159</v>
      </c>
      <c r="T99" s="62" t="s">
        <v>159</v>
      </c>
      <c r="U99" s="62">
        <v>1</v>
      </c>
      <c r="V99" s="62">
        <v>1</v>
      </c>
      <c r="W99" s="62" t="s">
        <v>159</v>
      </c>
      <c r="X99" s="62" t="s">
        <v>159</v>
      </c>
      <c r="Y99" s="62" t="s">
        <v>159</v>
      </c>
      <c r="Z99" s="62" t="s">
        <v>159</v>
      </c>
      <c r="AA99" s="72">
        <f t="shared" si="2"/>
        <v>1</v>
      </c>
      <c r="AB99" s="54">
        <f t="shared" si="3"/>
        <v>3</v>
      </c>
    </row>
    <row r="100" spans="1:28" ht="15" customHeight="1">
      <c r="A100" s="64"/>
      <c r="B100" s="69" t="s">
        <v>8</v>
      </c>
      <c r="C100" s="62" t="s">
        <v>159</v>
      </c>
      <c r="D100" s="62" t="s">
        <v>159</v>
      </c>
      <c r="E100" s="62" t="s">
        <v>159</v>
      </c>
      <c r="F100" s="62" t="s">
        <v>159</v>
      </c>
      <c r="G100" s="62" t="s">
        <v>159</v>
      </c>
      <c r="H100" s="62" t="s">
        <v>159</v>
      </c>
      <c r="I100" s="62" t="s">
        <v>159</v>
      </c>
      <c r="J100" s="62">
        <v>1</v>
      </c>
      <c r="K100" s="62" t="s">
        <v>159</v>
      </c>
      <c r="L100" s="62" t="s">
        <v>159</v>
      </c>
      <c r="M100" s="62" t="s">
        <v>159</v>
      </c>
      <c r="N100" s="62" t="s">
        <v>159</v>
      </c>
      <c r="O100" s="62" t="s">
        <v>159</v>
      </c>
      <c r="P100" s="62" t="s">
        <v>159</v>
      </c>
      <c r="Q100" s="62" t="s">
        <v>159</v>
      </c>
      <c r="R100" s="62" t="s">
        <v>159</v>
      </c>
      <c r="S100" s="62" t="s">
        <v>159</v>
      </c>
      <c r="T100" s="62" t="s">
        <v>159</v>
      </c>
      <c r="U100" s="62">
        <v>1</v>
      </c>
      <c r="V100" s="62" t="s">
        <v>159</v>
      </c>
      <c r="W100" s="62" t="s">
        <v>159</v>
      </c>
      <c r="X100" s="62" t="s">
        <v>159</v>
      </c>
      <c r="Y100" s="62" t="s">
        <v>159</v>
      </c>
      <c r="Z100" s="62" t="s">
        <v>159</v>
      </c>
      <c r="AA100" s="72">
        <f t="shared" si="2"/>
        <v>1</v>
      </c>
      <c r="AB100" s="54">
        <f t="shared" si="3"/>
        <v>1</v>
      </c>
    </row>
    <row r="101" spans="1:28" ht="15" customHeight="1">
      <c r="A101" s="64"/>
      <c r="B101" s="69" t="s">
        <v>9</v>
      </c>
      <c r="C101" s="62" t="s">
        <v>159</v>
      </c>
      <c r="D101" s="62" t="s">
        <v>159</v>
      </c>
      <c r="E101" s="62" t="s">
        <v>159</v>
      </c>
      <c r="F101" s="62" t="s">
        <v>159</v>
      </c>
      <c r="G101" s="62" t="s">
        <v>159</v>
      </c>
      <c r="H101" s="62">
        <v>1</v>
      </c>
      <c r="I101" s="62">
        <v>1</v>
      </c>
      <c r="J101" s="62">
        <v>3</v>
      </c>
      <c r="K101" s="62">
        <v>1</v>
      </c>
      <c r="L101" s="62" t="s">
        <v>159</v>
      </c>
      <c r="M101" s="62" t="s">
        <v>159</v>
      </c>
      <c r="N101" s="62" t="s">
        <v>159</v>
      </c>
      <c r="O101" s="62" t="s">
        <v>159</v>
      </c>
      <c r="P101" s="62">
        <v>1</v>
      </c>
      <c r="Q101" s="62">
        <v>1</v>
      </c>
      <c r="R101" s="62" t="s">
        <v>159</v>
      </c>
      <c r="S101" s="62" t="s">
        <v>159</v>
      </c>
      <c r="T101" s="62">
        <v>1</v>
      </c>
      <c r="U101" s="62">
        <v>1</v>
      </c>
      <c r="V101" s="62" t="s">
        <v>159</v>
      </c>
      <c r="W101" s="62">
        <v>1</v>
      </c>
      <c r="X101" s="62" t="s">
        <v>159</v>
      </c>
      <c r="Y101" s="62" t="s">
        <v>159</v>
      </c>
      <c r="Z101" s="62">
        <v>2</v>
      </c>
      <c r="AA101" s="72">
        <f t="shared" si="2"/>
        <v>6</v>
      </c>
      <c r="AB101" s="54">
        <f t="shared" si="3"/>
        <v>7</v>
      </c>
    </row>
    <row r="102" spans="1:28" ht="15" customHeight="1">
      <c r="A102" s="68"/>
      <c r="B102" s="69" t="s">
        <v>12</v>
      </c>
      <c r="C102" s="62" t="s">
        <v>159</v>
      </c>
      <c r="D102" s="62" t="s">
        <v>159</v>
      </c>
      <c r="E102" s="62" t="s">
        <v>159</v>
      </c>
      <c r="F102" s="62" t="s">
        <v>159</v>
      </c>
      <c r="G102" s="62" t="s">
        <v>159</v>
      </c>
      <c r="H102" s="62" t="s">
        <v>159</v>
      </c>
      <c r="I102" s="62" t="s">
        <v>159</v>
      </c>
      <c r="J102" s="62">
        <v>1</v>
      </c>
      <c r="K102" s="62" t="s">
        <v>159</v>
      </c>
      <c r="L102" s="62" t="s">
        <v>159</v>
      </c>
      <c r="M102" s="62" t="s">
        <v>159</v>
      </c>
      <c r="N102" s="62" t="s">
        <v>159</v>
      </c>
      <c r="O102" s="62">
        <v>3</v>
      </c>
      <c r="P102" s="62" t="s">
        <v>159</v>
      </c>
      <c r="Q102" s="62" t="s">
        <v>159</v>
      </c>
      <c r="R102" s="62" t="s">
        <v>159</v>
      </c>
      <c r="S102" s="62" t="s">
        <v>159</v>
      </c>
      <c r="T102" s="62" t="s">
        <v>159</v>
      </c>
      <c r="U102" s="62" t="s">
        <v>159</v>
      </c>
      <c r="V102" s="62" t="s">
        <v>159</v>
      </c>
      <c r="W102" s="62" t="s">
        <v>159</v>
      </c>
      <c r="X102" s="62" t="s">
        <v>159</v>
      </c>
      <c r="Y102" s="62" t="s">
        <v>159</v>
      </c>
      <c r="Z102" s="62">
        <v>1</v>
      </c>
      <c r="AA102" s="72">
        <f t="shared" si="2"/>
        <v>1</v>
      </c>
      <c r="AB102" s="54">
        <f t="shared" si="3"/>
        <v>4</v>
      </c>
    </row>
    <row r="103" spans="1:28" ht="15" customHeight="1">
      <c r="A103" s="63" t="s">
        <v>46</v>
      </c>
      <c r="B103" s="69" t="s">
        <v>5</v>
      </c>
      <c r="C103" s="62" t="s">
        <v>159</v>
      </c>
      <c r="D103" s="62" t="s">
        <v>159</v>
      </c>
      <c r="E103" s="62" t="s">
        <v>159</v>
      </c>
      <c r="F103" s="62" t="s">
        <v>159</v>
      </c>
      <c r="G103" s="62" t="s">
        <v>159</v>
      </c>
      <c r="H103" s="62" t="s">
        <v>159</v>
      </c>
      <c r="I103" s="62" t="s">
        <v>159</v>
      </c>
      <c r="J103" s="62" t="s">
        <v>159</v>
      </c>
      <c r="K103" s="62" t="s">
        <v>159</v>
      </c>
      <c r="L103" s="62">
        <v>4</v>
      </c>
      <c r="M103" s="62" t="s">
        <v>159</v>
      </c>
      <c r="N103" s="62" t="s">
        <v>159</v>
      </c>
      <c r="O103" s="62" t="s">
        <v>159</v>
      </c>
      <c r="P103" s="62" t="s">
        <v>159</v>
      </c>
      <c r="Q103" s="62" t="s">
        <v>159</v>
      </c>
      <c r="R103" s="62" t="s">
        <v>159</v>
      </c>
      <c r="S103" s="62" t="s">
        <v>159</v>
      </c>
      <c r="T103" s="62" t="s">
        <v>159</v>
      </c>
      <c r="U103" s="62" t="s">
        <v>159</v>
      </c>
      <c r="V103" s="62" t="s">
        <v>159</v>
      </c>
      <c r="W103" s="62">
        <v>2</v>
      </c>
      <c r="X103" s="62" t="s">
        <v>159</v>
      </c>
      <c r="Y103" s="62" t="s">
        <v>159</v>
      </c>
      <c r="Z103" s="62" t="s">
        <v>159</v>
      </c>
      <c r="AA103" s="72">
        <f t="shared" si="2"/>
        <v>4</v>
      </c>
      <c r="AB103" s="54">
        <f t="shared" si="3"/>
        <v>2</v>
      </c>
    </row>
    <row r="104" spans="1:28" ht="15" customHeight="1">
      <c r="A104" s="64"/>
      <c r="B104" s="69" t="s">
        <v>6</v>
      </c>
      <c r="C104" s="62" t="s">
        <v>159</v>
      </c>
      <c r="D104" s="62" t="s">
        <v>159</v>
      </c>
      <c r="E104" s="62" t="s">
        <v>159</v>
      </c>
      <c r="F104" s="62" t="s">
        <v>159</v>
      </c>
      <c r="G104" s="62" t="s">
        <v>159</v>
      </c>
      <c r="H104" s="62" t="s">
        <v>159</v>
      </c>
      <c r="I104" s="62" t="s">
        <v>159</v>
      </c>
      <c r="J104" s="62" t="s">
        <v>159</v>
      </c>
      <c r="K104" s="62" t="s">
        <v>159</v>
      </c>
      <c r="L104" s="62" t="s">
        <v>159</v>
      </c>
      <c r="M104" s="62" t="s">
        <v>159</v>
      </c>
      <c r="N104" s="62" t="s">
        <v>159</v>
      </c>
      <c r="O104" s="62">
        <v>1</v>
      </c>
      <c r="P104" s="62" t="s">
        <v>159</v>
      </c>
      <c r="Q104" s="62" t="s">
        <v>159</v>
      </c>
      <c r="R104" s="62" t="s">
        <v>159</v>
      </c>
      <c r="S104" s="62" t="s">
        <v>159</v>
      </c>
      <c r="T104" s="62" t="s">
        <v>159</v>
      </c>
      <c r="U104" s="62" t="s">
        <v>159</v>
      </c>
      <c r="V104" s="62" t="s">
        <v>159</v>
      </c>
      <c r="W104" s="62" t="s">
        <v>159</v>
      </c>
      <c r="X104" s="62" t="s">
        <v>159</v>
      </c>
      <c r="Y104" s="62" t="s">
        <v>159</v>
      </c>
      <c r="Z104" s="62" t="s">
        <v>159</v>
      </c>
      <c r="AA104" s="72">
        <f t="shared" si="2"/>
        <v>0</v>
      </c>
      <c r="AB104" s="54">
        <f t="shared" si="3"/>
        <v>1</v>
      </c>
    </row>
    <row r="105" spans="1:28" ht="15" customHeight="1">
      <c r="A105" s="71"/>
      <c r="B105" s="69" t="s">
        <v>8</v>
      </c>
      <c r="C105" s="62" t="s">
        <v>159</v>
      </c>
      <c r="D105" s="62" t="s">
        <v>159</v>
      </c>
      <c r="E105" s="62" t="s">
        <v>159</v>
      </c>
      <c r="F105" s="62" t="s">
        <v>159</v>
      </c>
      <c r="G105" s="62" t="s">
        <v>159</v>
      </c>
      <c r="H105" s="62" t="s">
        <v>159</v>
      </c>
      <c r="I105" s="62" t="s">
        <v>159</v>
      </c>
      <c r="J105" s="62" t="s">
        <v>159</v>
      </c>
      <c r="K105" s="62" t="s">
        <v>159</v>
      </c>
      <c r="L105" s="62" t="s">
        <v>159</v>
      </c>
      <c r="M105" s="62" t="s">
        <v>159</v>
      </c>
      <c r="N105" s="62" t="s">
        <v>159</v>
      </c>
      <c r="O105" s="62" t="s">
        <v>159</v>
      </c>
      <c r="P105" s="62" t="s">
        <v>159</v>
      </c>
      <c r="Q105" s="62" t="s">
        <v>159</v>
      </c>
      <c r="R105" s="62">
        <v>1</v>
      </c>
      <c r="S105" s="62" t="s">
        <v>159</v>
      </c>
      <c r="T105" s="62" t="s">
        <v>159</v>
      </c>
      <c r="U105" s="62" t="s">
        <v>159</v>
      </c>
      <c r="V105" s="62" t="s">
        <v>159</v>
      </c>
      <c r="W105" s="62" t="s">
        <v>159</v>
      </c>
      <c r="X105" s="62" t="s">
        <v>159</v>
      </c>
      <c r="Y105" s="62" t="s">
        <v>159</v>
      </c>
      <c r="Z105" s="62" t="s">
        <v>159</v>
      </c>
      <c r="AA105" s="72">
        <f t="shared" si="2"/>
        <v>0</v>
      </c>
      <c r="AB105" s="54">
        <f t="shared" si="3"/>
        <v>1</v>
      </c>
    </row>
    <row r="106" spans="2:28" ht="15" customHeight="1">
      <c r="B106" s="69"/>
      <c r="C106" s="62" t="s">
        <v>159</v>
      </c>
      <c r="D106" s="62" t="s">
        <v>159</v>
      </c>
      <c r="E106" s="62" t="s">
        <v>159</v>
      </c>
      <c r="F106" s="62" t="s">
        <v>159</v>
      </c>
      <c r="G106" s="62" t="s">
        <v>159</v>
      </c>
      <c r="H106" s="62" t="s">
        <v>159</v>
      </c>
      <c r="I106" s="62" t="s">
        <v>159</v>
      </c>
      <c r="J106" s="62" t="s">
        <v>159</v>
      </c>
      <c r="K106" s="62" t="s">
        <v>159</v>
      </c>
      <c r="L106" s="62" t="s">
        <v>159</v>
      </c>
      <c r="M106" s="62" t="s">
        <v>159</v>
      </c>
      <c r="N106" s="62" t="s">
        <v>159</v>
      </c>
      <c r="O106" s="62" t="s">
        <v>159</v>
      </c>
      <c r="P106" s="62" t="s">
        <v>159</v>
      </c>
      <c r="Q106" s="62" t="s">
        <v>159</v>
      </c>
      <c r="R106" s="62" t="s">
        <v>159</v>
      </c>
      <c r="S106" s="62" t="s">
        <v>159</v>
      </c>
      <c r="T106" s="62" t="s">
        <v>159</v>
      </c>
      <c r="U106" s="62" t="s">
        <v>159</v>
      </c>
      <c r="V106" s="62" t="s">
        <v>159</v>
      </c>
      <c r="W106" s="62" t="s">
        <v>159</v>
      </c>
      <c r="X106" s="62" t="s">
        <v>159</v>
      </c>
      <c r="Y106" s="62" t="s">
        <v>159</v>
      </c>
      <c r="Z106" s="62">
        <v>1</v>
      </c>
      <c r="AA106" s="72">
        <f t="shared" si="2"/>
        <v>0</v>
      </c>
      <c r="AB106" s="54">
        <f t="shared" si="3"/>
        <v>1</v>
      </c>
    </row>
    <row r="107" spans="1:28" ht="15" customHeight="1">
      <c r="A107" s="63" t="s">
        <v>26</v>
      </c>
      <c r="B107" s="69" t="s">
        <v>5</v>
      </c>
      <c r="C107" s="62">
        <v>1</v>
      </c>
      <c r="D107" s="62" t="s">
        <v>159</v>
      </c>
      <c r="E107" s="62">
        <v>1</v>
      </c>
      <c r="F107" s="62" t="s">
        <v>159</v>
      </c>
      <c r="G107" s="62" t="s">
        <v>159</v>
      </c>
      <c r="H107" s="62" t="s">
        <v>159</v>
      </c>
      <c r="I107" s="62" t="s">
        <v>159</v>
      </c>
      <c r="J107" s="62" t="s">
        <v>159</v>
      </c>
      <c r="K107" s="62" t="s">
        <v>159</v>
      </c>
      <c r="L107" s="62" t="s">
        <v>159</v>
      </c>
      <c r="M107" s="62" t="s">
        <v>159</v>
      </c>
      <c r="N107" s="62" t="s">
        <v>159</v>
      </c>
      <c r="O107" s="62" t="s">
        <v>159</v>
      </c>
      <c r="P107" s="62" t="s">
        <v>159</v>
      </c>
      <c r="Q107" s="62">
        <v>3</v>
      </c>
      <c r="R107" s="62">
        <v>6</v>
      </c>
      <c r="S107" s="62" t="s">
        <v>159</v>
      </c>
      <c r="T107" s="62" t="s">
        <v>159</v>
      </c>
      <c r="U107" s="62" t="s">
        <v>159</v>
      </c>
      <c r="V107" s="62" t="s">
        <v>159</v>
      </c>
      <c r="W107" s="62">
        <v>3</v>
      </c>
      <c r="X107" s="62">
        <v>1</v>
      </c>
      <c r="Y107" s="62" t="s">
        <v>159</v>
      </c>
      <c r="Z107" s="62">
        <v>1</v>
      </c>
      <c r="AA107" s="72">
        <f t="shared" si="2"/>
        <v>2</v>
      </c>
      <c r="AB107" s="54">
        <f t="shared" si="3"/>
        <v>14</v>
      </c>
    </row>
    <row r="108" spans="1:28" ht="15" customHeight="1">
      <c r="A108" s="64"/>
      <c r="B108" s="69" t="s">
        <v>6</v>
      </c>
      <c r="C108" s="62" t="s">
        <v>159</v>
      </c>
      <c r="D108" s="62">
        <v>3</v>
      </c>
      <c r="E108" s="62">
        <v>1</v>
      </c>
      <c r="F108" s="62" t="s">
        <v>159</v>
      </c>
      <c r="G108" s="62" t="s">
        <v>159</v>
      </c>
      <c r="H108" s="62">
        <v>1</v>
      </c>
      <c r="I108" s="62">
        <v>1</v>
      </c>
      <c r="J108" s="62">
        <v>2</v>
      </c>
      <c r="K108" s="62">
        <v>6</v>
      </c>
      <c r="L108" s="62" t="s">
        <v>159</v>
      </c>
      <c r="M108" s="62">
        <v>2</v>
      </c>
      <c r="N108" s="62">
        <v>1</v>
      </c>
      <c r="O108" s="62">
        <v>1</v>
      </c>
      <c r="P108" s="62">
        <v>1</v>
      </c>
      <c r="Q108" s="62">
        <v>5</v>
      </c>
      <c r="R108" s="62">
        <v>9</v>
      </c>
      <c r="S108" s="62">
        <v>1</v>
      </c>
      <c r="T108" s="62">
        <v>4</v>
      </c>
      <c r="U108" s="62" t="s">
        <v>159</v>
      </c>
      <c r="V108" s="62">
        <v>8</v>
      </c>
      <c r="W108" s="62">
        <v>10</v>
      </c>
      <c r="X108" s="62">
        <v>2</v>
      </c>
      <c r="Y108" s="62">
        <v>1</v>
      </c>
      <c r="Z108" s="62">
        <v>3</v>
      </c>
      <c r="AA108" s="72">
        <f t="shared" si="2"/>
        <v>17</v>
      </c>
      <c r="AB108" s="54">
        <f t="shared" si="3"/>
        <v>45</v>
      </c>
    </row>
    <row r="109" spans="1:28" ht="15" customHeight="1">
      <c r="A109" s="64"/>
      <c r="B109" s="69" t="s">
        <v>7</v>
      </c>
      <c r="C109" s="62" t="s">
        <v>159</v>
      </c>
      <c r="D109" s="62">
        <v>1</v>
      </c>
      <c r="E109" s="62" t="s">
        <v>159</v>
      </c>
      <c r="F109" s="62" t="s">
        <v>159</v>
      </c>
      <c r="G109" s="62" t="s">
        <v>159</v>
      </c>
      <c r="H109" s="62" t="s">
        <v>159</v>
      </c>
      <c r="I109" s="62" t="s">
        <v>159</v>
      </c>
      <c r="J109" s="62" t="s">
        <v>159</v>
      </c>
      <c r="K109" s="62" t="s">
        <v>159</v>
      </c>
      <c r="L109" s="62" t="s">
        <v>159</v>
      </c>
      <c r="M109" s="62" t="s">
        <v>159</v>
      </c>
      <c r="N109" s="62" t="s">
        <v>159</v>
      </c>
      <c r="O109" s="62">
        <v>1</v>
      </c>
      <c r="P109" s="62" t="s">
        <v>159</v>
      </c>
      <c r="Q109" s="62" t="s">
        <v>159</v>
      </c>
      <c r="R109" s="62" t="s">
        <v>159</v>
      </c>
      <c r="S109" s="62" t="s">
        <v>159</v>
      </c>
      <c r="T109" s="62" t="s">
        <v>159</v>
      </c>
      <c r="U109" s="62" t="s">
        <v>159</v>
      </c>
      <c r="V109" s="62" t="s">
        <v>159</v>
      </c>
      <c r="W109" s="62">
        <v>2</v>
      </c>
      <c r="X109" s="62" t="s">
        <v>159</v>
      </c>
      <c r="Y109" s="62" t="s">
        <v>159</v>
      </c>
      <c r="Z109" s="62">
        <v>1</v>
      </c>
      <c r="AA109" s="72">
        <f t="shared" si="2"/>
        <v>1</v>
      </c>
      <c r="AB109" s="54">
        <f t="shared" si="3"/>
        <v>4</v>
      </c>
    </row>
    <row r="110" spans="1:28" ht="15" customHeight="1">
      <c r="A110" s="64"/>
      <c r="B110" s="69" t="s">
        <v>8</v>
      </c>
      <c r="C110" s="62" t="s">
        <v>159</v>
      </c>
      <c r="D110" s="62" t="s">
        <v>159</v>
      </c>
      <c r="E110" s="62" t="s">
        <v>159</v>
      </c>
      <c r="F110" s="62" t="s">
        <v>159</v>
      </c>
      <c r="G110" s="62" t="s">
        <v>159</v>
      </c>
      <c r="H110" s="62" t="s">
        <v>159</v>
      </c>
      <c r="I110" s="62" t="s">
        <v>159</v>
      </c>
      <c r="J110" s="62" t="s">
        <v>159</v>
      </c>
      <c r="K110" s="62" t="s">
        <v>159</v>
      </c>
      <c r="L110" s="62" t="s">
        <v>159</v>
      </c>
      <c r="M110" s="62" t="s">
        <v>159</v>
      </c>
      <c r="N110" s="62" t="s">
        <v>159</v>
      </c>
      <c r="O110" s="62" t="s">
        <v>159</v>
      </c>
      <c r="P110" s="62" t="s">
        <v>159</v>
      </c>
      <c r="Q110" s="62" t="s">
        <v>159</v>
      </c>
      <c r="R110" s="62" t="s">
        <v>159</v>
      </c>
      <c r="S110" s="62">
        <v>1</v>
      </c>
      <c r="T110" s="62" t="s">
        <v>159</v>
      </c>
      <c r="U110" s="62" t="s">
        <v>159</v>
      </c>
      <c r="V110" s="62">
        <v>2</v>
      </c>
      <c r="W110" s="62" t="s">
        <v>159</v>
      </c>
      <c r="X110" s="62">
        <v>1</v>
      </c>
      <c r="Y110" s="62" t="s">
        <v>159</v>
      </c>
      <c r="Z110" s="62">
        <v>2</v>
      </c>
      <c r="AA110" s="72">
        <f t="shared" si="2"/>
        <v>0</v>
      </c>
      <c r="AB110" s="54">
        <f t="shared" si="3"/>
        <v>6</v>
      </c>
    </row>
    <row r="111" spans="1:28" ht="15" customHeight="1">
      <c r="A111" s="64"/>
      <c r="B111" s="69" t="s">
        <v>9</v>
      </c>
      <c r="C111" s="62">
        <v>2</v>
      </c>
      <c r="D111" s="62">
        <v>8</v>
      </c>
      <c r="E111" s="62">
        <v>1</v>
      </c>
      <c r="F111" s="62">
        <v>2</v>
      </c>
      <c r="G111" s="62">
        <v>4</v>
      </c>
      <c r="H111" s="62">
        <v>3</v>
      </c>
      <c r="I111" s="62">
        <v>4</v>
      </c>
      <c r="J111" s="62">
        <v>5</v>
      </c>
      <c r="K111" s="62" t="s">
        <v>159</v>
      </c>
      <c r="L111" s="62">
        <v>1</v>
      </c>
      <c r="M111" s="62">
        <v>2</v>
      </c>
      <c r="N111" s="62">
        <v>2</v>
      </c>
      <c r="O111" s="62">
        <v>1</v>
      </c>
      <c r="P111" s="62" t="s">
        <v>159</v>
      </c>
      <c r="Q111" s="62">
        <v>2</v>
      </c>
      <c r="R111" s="62">
        <v>2</v>
      </c>
      <c r="S111" s="62">
        <v>1</v>
      </c>
      <c r="T111" s="62">
        <v>7</v>
      </c>
      <c r="U111" s="62">
        <v>2</v>
      </c>
      <c r="V111" s="62">
        <v>2</v>
      </c>
      <c r="W111" s="62">
        <v>5</v>
      </c>
      <c r="X111" s="62" t="s">
        <v>159</v>
      </c>
      <c r="Y111" s="62">
        <v>1</v>
      </c>
      <c r="Z111" s="62">
        <v>5</v>
      </c>
      <c r="AA111" s="72">
        <f t="shared" si="2"/>
        <v>34</v>
      </c>
      <c r="AB111" s="54">
        <f t="shared" si="3"/>
        <v>28</v>
      </c>
    </row>
    <row r="112" spans="1:28" ht="15" customHeight="1">
      <c r="A112" s="64"/>
      <c r="B112" s="69" t="s">
        <v>10</v>
      </c>
      <c r="C112" s="62" t="s">
        <v>159</v>
      </c>
      <c r="D112" s="62" t="s">
        <v>159</v>
      </c>
      <c r="E112" s="62" t="s">
        <v>159</v>
      </c>
      <c r="F112" s="62" t="s">
        <v>159</v>
      </c>
      <c r="G112" s="62">
        <v>2</v>
      </c>
      <c r="H112" s="62" t="s">
        <v>159</v>
      </c>
      <c r="I112" s="62" t="s">
        <v>159</v>
      </c>
      <c r="J112" s="62" t="s">
        <v>159</v>
      </c>
      <c r="K112" s="62" t="s">
        <v>159</v>
      </c>
      <c r="L112" s="62" t="s">
        <v>159</v>
      </c>
      <c r="M112" s="62">
        <v>1</v>
      </c>
      <c r="N112" s="62" t="s">
        <v>159</v>
      </c>
      <c r="O112" s="62" t="s">
        <v>159</v>
      </c>
      <c r="P112" s="62" t="s">
        <v>159</v>
      </c>
      <c r="Q112" s="62" t="s">
        <v>159</v>
      </c>
      <c r="R112" s="62" t="s">
        <v>159</v>
      </c>
      <c r="S112" s="62" t="s">
        <v>159</v>
      </c>
      <c r="T112" s="62" t="s">
        <v>159</v>
      </c>
      <c r="U112" s="62" t="s">
        <v>159</v>
      </c>
      <c r="V112" s="62" t="s">
        <v>159</v>
      </c>
      <c r="W112" s="62">
        <v>1</v>
      </c>
      <c r="X112" s="62" t="s">
        <v>159</v>
      </c>
      <c r="Y112" s="62" t="s">
        <v>159</v>
      </c>
      <c r="Z112" s="62" t="s">
        <v>159</v>
      </c>
      <c r="AA112" s="72">
        <f t="shared" si="2"/>
        <v>3</v>
      </c>
      <c r="AB112" s="54">
        <f t="shared" si="3"/>
        <v>1</v>
      </c>
    </row>
    <row r="113" spans="1:28" ht="15" customHeight="1">
      <c r="A113" s="64"/>
      <c r="B113" s="69" t="s">
        <v>11</v>
      </c>
      <c r="C113" s="62" t="s">
        <v>159</v>
      </c>
      <c r="D113" s="62" t="s">
        <v>159</v>
      </c>
      <c r="E113" s="62" t="s">
        <v>159</v>
      </c>
      <c r="F113" s="62" t="s">
        <v>159</v>
      </c>
      <c r="G113" s="62" t="s">
        <v>159</v>
      </c>
      <c r="H113" s="62" t="s">
        <v>159</v>
      </c>
      <c r="I113" s="62" t="s">
        <v>159</v>
      </c>
      <c r="J113" s="62" t="s">
        <v>159</v>
      </c>
      <c r="K113" s="62" t="s">
        <v>159</v>
      </c>
      <c r="L113" s="62" t="s">
        <v>159</v>
      </c>
      <c r="M113" s="62">
        <v>1</v>
      </c>
      <c r="N113" s="62" t="s">
        <v>159</v>
      </c>
      <c r="O113" s="62" t="s">
        <v>159</v>
      </c>
      <c r="P113" s="62" t="s">
        <v>159</v>
      </c>
      <c r="Q113" s="62" t="s">
        <v>159</v>
      </c>
      <c r="R113" s="62" t="s">
        <v>159</v>
      </c>
      <c r="S113" s="62">
        <v>1</v>
      </c>
      <c r="T113" s="62" t="s">
        <v>159</v>
      </c>
      <c r="U113" s="62" t="s">
        <v>159</v>
      </c>
      <c r="V113" s="62" t="s">
        <v>159</v>
      </c>
      <c r="W113" s="62" t="s">
        <v>159</v>
      </c>
      <c r="X113" s="62" t="s">
        <v>159</v>
      </c>
      <c r="Y113" s="62" t="s">
        <v>159</v>
      </c>
      <c r="Z113" s="62" t="s">
        <v>159</v>
      </c>
      <c r="AA113" s="72">
        <f t="shared" si="2"/>
        <v>1</v>
      </c>
      <c r="AB113" s="54">
        <f t="shared" si="3"/>
        <v>1</v>
      </c>
    </row>
    <row r="114" spans="1:28" ht="15" customHeight="1">
      <c r="A114" s="65"/>
      <c r="B114" s="69" t="s">
        <v>12</v>
      </c>
      <c r="C114" s="62" t="s">
        <v>159</v>
      </c>
      <c r="D114" s="62">
        <v>1</v>
      </c>
      <c r="E114" s="62">
        <v>1</v>
      </c>
      <c r="F114" s="62" t="s">
        <v>159</v>
      </c>
      <c r="G114" s="62" t="s">
        <v>159</v>
      </c>
      <c r="H114" s="62" t="s">
        <v>159</v>
      </c>
      <c r="I114" s="62" t="s">
        <v>159</v>
      </c>
      <c r="J114" s="62">
        <v>2</v>
      </c>
      <c r="K114" s="62">
        <v>5</v>
      </c>
      <c r="L114" s="62">
        <v>1</v>
      </c>
      <c r="M114" s="62" t="s">
        <v>159</v>
      </c>
      <c r="N114" s="62">
        <v>1</v>
      </c>
      <c r="O114" s="62">
        <v>1</v>
      </c>
      <c r="P114" s="62" t="s">
        <v>159</v>
      </c>
      <c r="Q114" s="62" t="s">
        <v>159</v>
      </c>
      <c r="R114" s="62">
        <v>1</v>
      </c>
      <c r="S114" s="62" t="s">
        <v>159</v>
      </c>
      <c r="T114" s="62">
        <v>1</v>
      </c>
      <c r="U114" s="62" t="s">
        <v>159</v>
      </c>
      <c r="V114" s="62" t="s">
        <v>159</v>
      </c>
      <c r="W114" s="62">
        <v>1</v>
      </c>
      <c r="X114" s="62" t="s">
        <v>159</v>
      </c>
      <c r="Y114" s="62">
        <v>1</v>
      </c>
      <c r="Z114" s="62">
        <v>1</v>
      </c>
      <c r="AA114" s="72">
        <f t="shared" si="2"/>
        <v>11</v>
      </c>
      <c r="AB114" s="54">
        <f t="shared" si="3"/>
        <v>6</v>
      </c>
    </row>
    <row r="115" spans="1:28" ht="15" customHeight="1">
      <c r="A115" s="63" t="s">
        <v>27</v>
      </c>
      <c r="B115" s="69" t="s">
        <v>6</v>
      </c>
      <c r="C115" s="62" t="s">
        <v>159</v>
      </c>
      <c r="D115" s="62" t="s">
        <v>159</v>
      </c>
      <c r="E115" s="62" t="s">
        <v>159</v>
      </c>
      <c r="F115" s="62" t="s">
        <v>159</v>
      </c>
      <c r="G115" s="62" t="s">
        <v>159</v>
      </c>
      <c r="H115" s="62" t="s">
        <v>159</v>
      </c>
      <c r="I115" s="62" t="s">
        <v>159</v>
      </c>
      <c r="J115" s="62" t="s">
        <v>159</v>
      </c>
      <c r="K115" s="62" t="s">
        <v>159</v>
      </c>
      <c r="L115" s="62" t="s">
        <v>159</v>
      </c>
      <c r="M115" s="62" t="s">
        <v>159</v>
      </c>
      <c r="N115" s="62" t="s">
        <v>159</v>
      </c>
      <c r="O115" s="62">
        <v>1</v>
      </c>
      <c r="P115" s="62" t="s">
        <v>159</v>
      </c>
      <c r="Q115" s="62" t="s">
        <v>159</v>
      </c>
      <c r="R115" s="62" t="s">
        <v>159</v>
      </c>
      <c r="S115" s="62" t="s">
        <v>159</v>
      </c>
      <c r="T115" s="62" t="s">
        <v>159</v>
      </c>
      <c r="U115" s="62" t="s">
        <v>159</v>
      </c>
      <c r="V115" s="62" t="s">
        <v>159</v>
      </c>
      <c r="W115" s="62" t="s">
        <v>159</v>
      </c>
      <c r="X115" s="62" t="s">
        <v>159</v>
      </c>
      <c r="Y115" s="62" t="s">
        <v>159</v>
      </c>
      <c r="Z115" s="62" t="s">
        <v>159</v>
      </c>
      <c r="AA115" s="72">
        <f t="shared" si="2"/>
        <v>0</v>
      </c>
      <c r="AB115" s="54">
        <f t="shared" si="3"/>
        <v>1</v>
      </c>
    </row>
    <row r="116" spans="1:28" ht="15" customHeight="1">
      <c r="A116" s="65"/>
      <c r="B116" s="69" t="s">
        <v>8</v>
      </c>
      <c r="C116" s="62" t="s">
        <v>159</v>
      </c>
      <c r="D116" s="62" t="s">
        <v>159</v>
      </c>
      <c r="E116" s="62" t="s">
        <v>159</v>
      </c>
      <c r="F116" s="62" t="s">
        <v>159</v>
      </c>
      <c r="G116" s="62" t="s">
        <v>159</v>
      </c>
      <c r="H116" s="62" t="s">
        <v>159</v>
      </c>
      <c r="I116" s="62" t="s">
        <v>159</v>
      </c>
      <c r="J116" s="62" t="s">
        <v>159</v>
      </c>
      <c r="K116" s="62" t="s">
        <v>159</v>
      </c>
      <c r="L116" s="62" t="s">
        <v>159</v>
      </c>
      <c r="M116" s="62" t="s">
        <v>159</v>
      </c>
      <c r="N116" s="62" t="s">
        <v>159</v>
      </c>
      <c r="O116" s="62" t="s">
        <v>159</v>
      </c>
      <c r="P116" s="62" t="s">
        <v>159</v>
      </c>
      <c r="Q116" s="62">
        <v>1</v>
      </c>
      <c r="R116" s="62" t="s">
        <v>159</v>
      </c>
      <c r="S116" s="62" t="s">
        <v>159</v>
      </c>
      <c r="T116" s="62" t="s">
        <v>159</v>
      </c>
      <c r="U116" s="62" t="s">
        <v>159</v>
      </c>
      <c r="V116" s="62" t="s">
        <v>159</v>
      </c>
      <c r="W116" s="62">
        <v>1</v>
      </c>
      <c r="X116" s="62" t="s">
        <v>159</v>
      </c>
      <c r="Y116" s="62" t="s">
        <v>159</v>
      </c>
      <c r="Z116" s="62" t="s">
        <v>159</v>
      </c>
      <c r="AA116" s="72">
        <f t="shared" si="2"/>
        <v>0</v>
      </c>
      <c r="AB116" s="54">
        <f t="shared" si="3"/>
        <v>2</v>
      </c>
    </row>
    <row r="117" spans="1:28" ht="15" customHeight="1">
      <c r="A117" s="63" t="s">
        <v>28</v>
      </c>
      <c r="B117" s="69" t="s">
        <v>5</v>
      </c>
      <c r="C117" s="62" t="s">
        <v>159</v>
      </c>
      <c r="D117" s="62" t="s">
        <v>159</v>
      </c>
      <c r="E117" s="62" t="s">
        <v>159</v>
      </c>
      <c r="F117" s="62" t="s">
        <v>159</v>
      </c>
      <c r="G117" s="62" t="s">
        <v>159</v>
      </c>
      <c r="H117" s="62" t="s">
        <v>159</v>
      </c>
      <c r="I117" s="62" t="s">
        <v>159</v>
      </c>
      <c r="J117" s="62" t="s">
        <v>159</v>
      </c>
      <c r="K117" s="62" t="s">
        <v>159</v>
      </c>
      <c r="L117" s="62" t="s">
        <v>159</v>
      </c>
      <c r="M117" s="62" t="s">
        <v>159</v>
      </c>
      <c r="N117" s="62" t="s">
        <v>159</v>
      </c>
      <c r="O117" s="62">
        <v>1</v>
      </c>
      <c r="P117" s="62" t="s">
        <v>159</v>
      </c>
      <c r="Q117" s="62" t="s">
        <v>159</v>
      </c>
      <c r="R117" s="62" t="s">
        <v>159</v>
      </c>
      <c r="S117" s="62">
        <v>1</v>
      </c>
      <c r="T117" s="62" t="s">
        <v>159</v>
      </c>
      <c r="U117" s="62" t="s">
        <v>159</v>
      </c>
      <c r="V117" s="62" t="s">
        <v>159</v>
      </c>
      <c r="W117" s="62" t="s">
        <v>159</v>
      </c>
      <c r="X117" s="62" t="s">
        <v>159</v>
      </c>
      <c r="Y117" s="62" t="s">
        <v>159</v>
      </c>
      <c r="Z117" s="62" t="s">
        <v>159</v>
      </c>
      <c r="AA117" s="72">
        <f t="shared" si="2"/>
        <v>0</v>
      </c>
      <c r="AB117" s="54">
        <f t="shared" si="3"/>
        <v>2</v>
      </c>
    </row>
    <row r="118" spans="1:28" ht="15" customHeight="1">
      <c r="A118" s="64"/>
      <c r="B118" s="69" t="s">
        <v>6</v>
      </c>
      <c r="C118" s="62" t="s">
        <v>159</v>
      </c>
      <c r="D118" s="62" t="s">
        <v>159</v>
      </c>
      <c r="E118" s="62" t="s">
        <v>159</v>
      </c>
      <c r="F118" s="62" t="s">
        <v>159</v>
      </c>
      <c r="G118" s="62" t="s">
        <v>159</v>
      </c>
      <c r="H118" s="62" t="s">
        <v>159</v>
      </c>
      <c r="I118" s="62" t="s">
        <v>159</v>
      </c>
      <c r="J118" s="62">
        <v>1</v>
      </c>
      <c r="K118" s="62" t="s">
        <v>159</v>
      </c>
      <c r="L118" s="62">
        <v>1</v>
      </c>
      <c r="M118" s="62" t="s">
        <v>159</v>
      </c>
      <c r="N118" s="62" t="s">
        <v>159</v>
      </c>
      <c r="O118" s="62">
        <v>1</v>
      </c>
      <c r="P118" s="62">
        <v>1</v>
      </c>
      <c r="Q118" s="62" t="s">
        <v>159</v>
      </c>
      <c r="R118" s="62">
        <v>1</v>
      </c>
      <c r="S118" s="62">
        <v>1</v>
      </c>
      <c r="T118" s="62" t="s">
        <v>159</v>
      </c>
      <c r="U118" s="62" t="s">
        <v>159</v>
      </c>
      <c r="V118" s="62" t="s">
        <v>159</v>
      </c>
      <c r="W118" s="62" t="s">
        <v>159</v>
      </c>
      <c r="X118" s="62" t="s">
        <v>159</v>
      </c>
      <c r="Y118" s="62" t="s">
        <v>159</v>
      </c>
      <c r="Z118" s="62" t="s">
        <v>159</v>
      </c>
      <c r="AA118" s="72">
        <f t="shared" si="2"/>
        <v>2</v>
      </c>
      <c r="AB118" s="54">
        <f t="shared" si="3"/>
        <v>4</v>
      </c>
    </row>
    <row r="119" spans="1:28" ht="15" customHeight="1">
      <c r="A119" s="64"/>
      <c r="B119" s="69" t="s">
        <v>7</v>
      </c>
      <c r="C119" s="62" t="s">
        <v>159</v>
      </c>
      <c r="D119" s="62" t="s">
        <v>159</v>
      </c>
      <c r="E119" s="62" t="s">
        <v>159</v>
      </c>
      <c r="F119" s="62" t="s">
        <v>159</v>
      </c>
      <c r="G119" s="62" t="s">
        <v>159</v>
      </c>
      <c r="H119" s="62" t="s">
        <v>159</v>
      </c>
      <c r="I119" s="62" t="s">
        <v>159</v>
      </c>
      <c r="J119" s="62" t="s">
        <v>159</v>
      </c>
      <c r="K119" s="62" t="s">
        <v>159</v>
      </c>
      <c r="L119" s="62" t="s">
        <v>159</v>
      </c>
      <c r="M119" s="62">
        <v>2</v>
      </c>
      <c r="N119" s="62" t="s">
        <v>159</v>
      </c>
      <c r="O119" s="62" t="s">
        <v>159</v>
      </c>
      <c r="P119" s="62" t="s">
        <v>159</v>
      </c>
      <c r="Q119" s="62" t="s">
        <v>159</v>
      </c>
      <c r="R119" s="62" t="s">
        <v>159</v>
      </c>
      <c r="S119" s="62" t="s">
        <v>159</v>
      </c>
      <c r="T119" s="62" t="s">
        <v>159</v>
      </c>
      <c r="U119" s="62" t="s">
        <v>159</v>
      </c>
      <c r="V119" s="62" t="s">
        <v>159</v>
      </c>
      <c r="W119" s="62" t="s">
        <v>159</v>
      </c>
      <c r="X119" s="62" t="s">
        <v>159</v>
      </c>
      <c r="Y119" s="62" t="s">
        <v>159</v>
      </c>
      <c r="Z119" s="62" t="s">
        <v>159</v>
      </c>
      <c r="AA119" s="72">
        <f t="shared" si="2"/>
        <v>2</v>
      </c>
      <c r="AB119" s="54">
        <f t="shared" si="3"/>
        <v>0</v>
      </c>
    </row>
    <row r="120" spans="1:28" ht="15" customHeight="1">
      <c r="A120" s="64"/>
      <c r="B120" s="69" t="s">
        <v>8</v>
      </c>
      <c r="C120" s="62" t="s">
        <v>159</v>
      </c>
      <c r="D120" s="62" t="s">
        <v>159</v>
      </c>
      <c r="E120" s="62" t="s">
        <v>159</v>
      </c>
      <c r="F120" s="62" t="s">
        <v>159</v>
      </c>
      <c r="G120" s="62" t="s">
        <v>159</v>
      </c>
      <c r="H120" s="62" t="s">
        <v>159</v>
      </c>
      <c r="I120" s="62" t="s">
        <v>159</v>
      </c>
      <c r="J120" s="62" t="s">
        <v>159</v>
      </c>
      <c r="K120" s="62" t="s">
        <v>159</v>
      </c>
      <c r="L120" s="62" t="s">
        <v>159</v>
      </c>
      <c r="M120" s="62" t="s">
        <v>159</v>
      </c>
      <c r="N120" s="62" t="s">
        <v>159</v>
      </c>
      <c r="O120" s="62">
        <v>1</v>
      </c>
      <c r="P120" s="62" t="s">
        <v>159</v>
      </c>
      <c r="Q120" s="62" t="s">
        <v>159</v>
      </c>
      <c r="R120" s="62" t="s">
        <v>159</v>
      </c>
      <c r="S120" s="62">
        <v>1</v>
      </c>
      <c r="T120" s="62" t="s">
        <v>159</v>
      </c>
      <c r="U120" s="62" t="s">
        <v>159</v>
      </c>
      <c r="V120" s="62" t="s">
        <v>159</v>
      </c>
      <c r="W120" s="62" t="s">
        <v>159</v>
      </c>
      <c r="X120" s="62" t="s">
        <v>159</v>
      </c>
      <c r="Y120" s="62" t="s">
        <v>159</v>
      </c>
      <c r="Z120" s="62" t="s">
        <v>159</v>
      </c>
      <c r="AA120" s="72">
        <f t="shared" si="2"/>
        <v>0</v>
      </c>
      <c r="AB120" s="54">
        <f t="shared" si="3"/>
        <v>2</v>
      </c>
    </row>
    <row r="121" spans="1:28" ht="15" customHeight="1">
      <c r="A121" s="64"/>
      <c r="B121" s="69" t="s">
        <v>9</v>
      </c>
      <c r="C121" s="62" t="s">
        <v>159</v>
      </c>
      <c r="D121" s="62">
        <v>1</v>
      </c>
      <c r="E121" s="62">
        <v>1</v>
      </c>
      <c r="F121" s="62" t="s">
        <v>159</v>
      </c>
      <c r="G121" s="62" t="s">
        <v>159</v>
      </c>
      <c r="H121" s="62">
        <v>1</v>
      </c>
      <c r="I121" s="62" t="s">
        <v>159</v>
      </c>
      <c r="J121" s="62">
        <v>1</v>
      </c>
      <c r="K121" s="62">
        <v>1</v>
      </c>
      <c r="L121" s="62" t="s">
        <v>159</v>
      </c>
      <c r="M121" s="62" t="s">
        <v>159</v>
      </c>
      <c r="N121" s="62">
        <v>1</v>
      </c>
      <c r="O121" s="62" t="s">
        <v>159</v>
      </c>
      <c r="P121" s="62">
        <v>2</v>
      </c>
      <c r="Q121" s="62" t="s">
        <v>159</v>
      </c>
      <c r="R121" s="62" t="s">
        <v>159</v>
      </c>
      <c r="S121" s="62" t="s">
        <v>159</v>
      </c>
      <c r="T121" s="62" t="s">
        <v>159</v>
      </c>
      <c r="U121" s="62">
        <v>1</v>
      </c>
      <c r="V121" s="62" t="s">
        <v>159</v>
      </c>
      <c r="W121" s="62">
        <v>1</v>
      </c>
      <c r="X121" s="62" t="s">
        <v>159</v>
      </c>
      <c r="Y121" s="62">
        <v>1</v>
      </c>
      <c r="Z121" s="62">
        <v>1</v>
      </c>
      <c r="AA121" s="72">
        <f t="shared" si="2"/>
        <v>6</v>
      </c>
      <c r="AB121" s="54">
        <f t="shared" si="3"/>
        <v>6</v>
      </c>
    </row>
    <row r="122" spans="1:28" ht="15" customHeight="1">
      <c r="A122" s="65"/>
      <c r="B122" s="69" t="s">
        <v>11</v>
      </c>
      <c r="C122" s="62" t="s">
        <v>159</v>
      </c>
      <c r="D122" s="62">
        <v>1</v>
      </c>
      <c r="E122" s="62" t="s">
        <v>159</v>
      </c>
      <c r="F122" s="62" t="s">
        <v>159</v>
      </c>
      <c r="G122" s="62" t="s">
        <v>159</v>
      </c>
      <c r="H122" s="62" t="s">
        <v>159</v>
      </c>
      <c r="I122" s="62" t="s">
        <v>159</v>
      </c>
      <c r="J122" s="62">
        <v>1</v>
      </c>
      <c r="K122" s="62" t="s">
        <v>159</v>
      </c>
      <c r="L122" s="62" t="s">
        <v>159</v>
      </c>
      <c r="M122" s="62" t="s">
        <v>159</v>
      </c>
      <c r="N122" s="62" t="s">
        <v>159</v>
      </c>
      <c r="O122" s="62" t="s">
        <v>159</v>
      </c>
      <c r="P122" s="62" t="s">
        <v>159</v>
      </c>
      <c r="Q122" s="62" t="s">
        <v>159</v>
      </c>
      <c r="R122" s="62" t="s">
        <v>159</v>
      </c>
      <c r="S122" s="62" t="s">
        <v>159</v>
      </c>
      <c r="T122" s="62" t="s">
        <v>159</v>
      </c>
      <c r="U122" s="62" t="s">
        <v>159</v>
      </c>
      <c r="V122" s="62" t="s">
        <v>159</v>
      </c>
      <c r="W122" s="62" t="s">
        <v>159</v>
      </c>
      <c r="X122" s="62" t="s">
        <v>159</v>
      </c>
      <c r="Y122" s="62" t="s">
        <v>159</v>
      </c>
      <c r="Z122" s="62" t="s">
        <v>159</v>
      </c>
      <c r="AA122" s="72">
        <f t="shared" si="2"/>
        <v>2</v>
      </c>
      <c r="AB122" s="54">
        <f t="shared" si="3"/>
        <v>0</v>
      </c>
    </row>
    <row r="123" spans="1:28" ht="15" customHeight="1">
      <c r="A123" s="63" t="s">
        <v>29</v>
      </c>
      <c r="B123" s="69" t="s">
        <v>5</v>
      </c>
      <c r="C123" s="62" t="s">
        <v>159</v>
      </c>
      <c r="D123" s="62" t="s">
        <v>159</v>
      </c>
      <c r="E123" s="62" t="s">
        <v>159</v>
      </c>
      <c r="F123" s="62" t="s">
        <v>159</v>
      </c>
      <c r="G123" s="62" t="s">
        <v>159</v>
      </c>
      <c r="H123" s="62" t="s">
        <v>159</v>
      </c>
      <c r="I123" s="62">
        <v>1</v>
      </c>
      <c r="J123" s="62">
        <v>2</v>
      </c>
      <c r="K123" s="62" t="s">
        <v>159</v>
      </c>
      <c r="L123" s="62" t="s">
        <v>159</v>
      </c>
      <c r="M123" s="62" t="s">
        <v>159</v>
      </c>
      <c r="N123" s="62">
        <v>1</v>
      </c>
      <c r="O123" s="62" t="s">
        <v>159</v>
      </c>
      <c r="P123" s="62" t="s">
        <v>159</v>
      </c>
      <c r="Q123" s="62" t="s">
        <v>159</v>
      </c>
      <c r="R123" s="62" t="s">
        <v>159</v>
      </c>
      <c r="S123" s="62" t="s">
        <v>159</v>
      </c>
      <c r="T123" s="62" t="s">
        <v>159</v>
      </c>
      <c r="U123" s="62" t="s">
        <v>159</v>
      </c>
      <c r="V123" s="62" t="s">
        <v>159</v>
      </c>
      <c r="W123" s="62" t="s">
        <v>159</v>
      </c>
      <c r="X123" s="62" t="s">
        <v>159</v>
      </c>
      <c r="Y123" s="62" t="s">
        <v>159</v>
      </c>
      <c r="Z123" s="62" t="s">
        <v>159</v>
      </c>
      <c r="AA123" s="72">
        <f t="shared" si="2"/>
        <v>4</v>
      </c>
      <c r="AB123" s="54">
        <f t="shared" si="3"/>
        <v>0</v>
      </c>
    </row>
    <row r="124" spans="1:28" ht="15" customHeight="1">
      <c r="A124" s="64"/>
      <c r="B124" s="69" t="s">
        <v>6</v>
      </c>
      <c r="C124" s="62" t="s">
        <v>159</v>
      </c>
      <c r="D124" s="62" t="s">
        <v>159</v>
      </c>
      <c r="E124" s="62" t="s">
        <v>159</v>
      </c>
      <c r="F124" s="62" t="s">
        <v>159</v>
      </c>
      <c r="G124" s="62" t="s">
        <v>159</v>
      </c>
      <c r="H124" s="62" t="s">
        <v>159</v>
      </c>
      <c r="I124" s="62" t="s">
        <v>159</v>
      </c>
      <c r="J124" s="62">
        <v>1</v>
      </c>
      <c r="K124" s="62" t="s">
        <v>159</v>
      </c>
      <c r="L124" s="62" t="s">
        <v>159</v>
      </c>
      <c r="M124" s="62" t="s">
        <v>159</v>
      </c>
      <c r="N124" s="62" t="s">
        <v>159</v>
      </c>
      <c r="O124" s="62" t="s">
        <v>159</v>
      </c>
      <c r="P124" s="62" t="s">
        <v>159</v>
      </c>
      <c r="Q124" s="62" t="s">
        <v>159</v>
      </c>
      <c r="R124" s="62" t="s">
        <v>159</v>
      </c>
      <c r="S124" s="62" t="s">
        <v>159</v>
      </c>
      <c r="T124" s="62" t="s">
        <v>159</v>
      </c>
      <c r="U124" s="62" t="s">
        <v>159</v>
      </c>
      <c r="V124" s="62" t="s">
        <v>159</v>
      </c>
      <c r="W124" s="62" t="s">
        <v>159</v>
      </c>
      <c r="X124" s="62" t="s">
        <v>159</v>
      </c>
      <c r="Y124" s="62" t="s">
        <v>159</v>
      </c>
      <c r="Z124" s="62" t="s">
        <v>159</v>
      </c>
      <c r="AA124" s="72">
        <f t="shared" si="2"/>
        <v>1</v>
      </c>
      <c r="AB124" s="54">
        <f t="shared" si="3"/>
        <v>0</v>
      </c>
    </row>
    <row r="125" spans="1:28" ht="15" customHeight="1">
      <c r="A125" s="64"/>
      <c r="B125" s="69" t="s">
        <v>8</v>
      </c>
      <c r="C125" s="62">
        <v>1</v>
      </c>
      <c r="D125" s="62" t="s">
        <v>159</v>
      </c>
      <c r="E125" s="62" t="s">
        <v>159</v>
      </c>
      <c r="F125" s="62" t="s">
        <v>159</v>
      </c>
      <c r="G125" s="62" t="s">
        <v>159</v>
      </c>
      <c r="H125" s="62">
        <v>1</v>
      </c>
      <c r="I125" s="62" t="s">
        <v>159</v>
      </c>
      <c r="J125" s="62" t="s">
        <v>159</v>
      </c>
      <c r="K125" s="62" t="s">
        <v>159</v>
      </c>
      <c r="L125" s="62" t="s">
        <v>159</v>
      </c>
      <c r="M125" s="62" t="s">
        <v>159</v>
      </c>
      <c r="N125" s="62" t="s">
        <v>159</v>
      </c>
      <c r="O125" s="62" t="s">
        <v>159</v>
      </c>
      <c r="P125" s="62" t="s">
        <v>159</v>
      </c>
      <c r="Q125" s="62" t="s">
        <v>159</v>
      </c>
      <c r="R125" s="62" t="s">
        <v>159</v>
      </c>
      <c r="S125" s="62" t="s">
        <v>159</v>
      </c>
      <c r="T125" s="62">
        <v>1</v>
      </c>
      <c r="U125" s="62">
        <v>1</v>
      </c>
      <c r="V125" s="62" t="s">
        <v>159</v>
      </c>
      <c r="W125" s="62" t="s">
        <v>159</v>
      </c>
      <c r="X125" s="62" t="s">
        <v>159</v>
      </c>
      <c r="Y125" s="62" t="s">
        <v>159</v>
      </c>
      <c r="Z125" s="62" t="s">
        <v>159</v>
      </c>
      <c r="AA125" s="72">
        <f t="shared" si="2"/>
        <v>2</v>
      </c>
      <c r="AB125" s="54">
        <f t="shared" si="3"/>
        <v>2</v>
      </c>
    </row>
    <row r="126" spans="1:28" ht="15" customHeight="1">
      <c r="A126" s="64"/>
      <c r="B126" s="69" t="s">
        <v>9</v>
      </c>
      <c r="C126" s="62" t="s">
        <v>159</v>
      </c>
      <c r="D126" s="62">
        <v>1</v>
      </c>
      <c r="E126" s="62" t="s">
        <v>159</v>
      </c>
      <c r="F126" s="62">
        <v>1</v>
      </c>
      <c r="G126" s="62" t="s">
        <v>159</v>
      </c>
      <c r="H126" s="62">
        <v>1</v>
      </c>
      <c r="I126" s="62" t="s">
        <v>159</v>
      </c>
      <c r="J126" s="62" t="s">
        <v>159</v>
      </c>
      <c r="K126" s="62" t="s">
        <v>159</v>
      </c>
      <c r="L126" s="62" t="s">
        <v>159</v>
      </c>
      <c r="M126" s="62">
        <v>1</v>
      </c>
      <c r="N126" s="62" t="s">
        <v>159</v>
      </c>
      <c r="O126" s="62" t="s">
        <v>159</v>
      </c>
      <c r="P126" s="62" t="s">
        <v>159</v>
      </c>
      <c r="Q126" s="62" t="s">
        <v>159</v>
      </c>
      <c r="R126" s="62" t="s">
        <v>159</v>
      </c>
      <c r="S126" s="62" t="s">
        <v>159</v>
      </c>
      <c r="T126" s="62" t="s">
        <v>159</v>
      </c>
      <c r="U126" s="62" t="s">
        <v>159</v>
      </c>
      <c r="V126" s="62" t="s">
        <v>159</v>
      </c>
      <c r="W126" s="62" t="s">
        <v>159</v>
      </c>
      <c r="X126" s="62" t="s">
        <v>159</v>
      </c>
      <c r="Y126" s="62" t="s">
        <v>159</v>
      </c>
      <c r="Z126" s="62">
        <v>1</v>
      </c>
      <c r="AA126" s="72">
        <f t="shared" si="2"/>
        <v>4</v>
      </c>
      <c r="AB126" s="54">
        <f t="shared" si="3"/>
        <v>1</v>
      </c>
    </row>
    <row r="127" spans="1:28" ht="15" customHeight="1">
      <c r="A127" s="65"/>
      <c r="B127" s="69" t="s">
        <v>11</v>
      </c>
      <c r="C127" s="62" t="s">
        <v>159</v>
      </c>
      <c r="D127" s="62" t="s">
        <v>159</v>
      </c>
      <c r="E127" s="62" t="s">
        <v>159</v>
      </c>
      <c r="F127" s="62">
        <v>1</v>
      </c>
      <c r="G127" s="62" t="s">
        <v>159</v>
      </c>
      <c r="H127" s="62" t="s">
        <v>159</v>
      </c>
      <c r="I127" s="62" t="s">
        <v>159</v>
      </c>
      <c r="J127" s="62" t="s">
        <v>159</v>
      </c>
      <c r="K127" s="62" t="s">
        <v>159</v>
      </c>
      <c r="L127" s="62" t="s">
        <v>159</v>
      </c>
      <c r="M127" s="62" t="s">
        <v>159</v>
      </c>
      <c r="N127" s="62" t="s">
        <v>159</v>
      </c>
      <c r="O127" s="62" t="s">
        <v>159</v>
      </c>
      <c r="P127" s="62" t="s">
        <v>159</v>
      </c>
      <c r="Q127" s="62" t="s">
        <v>159</v>
      </c>
      <c r="R127" s="62" t="s">
        <v>159</v>
      </c>
      <c r="S127" s="62" t="s">
        <v>159</v>
      </c>
      <c r="T127" s="62" t="s">
        <v>159</v>
      </c>
      <c r="U127" s="62" t="s">
        <v>159</v>
      </c>
      <c r="V127" s="62" t="s">
        <v>159</v>
      </c>
      <c r="W127" s="62" t="s">
        <v>159</v>
      </c>
      <c r="X127" s="62" t="s">
        <v>159</v>
      </c>
      <c r="Y127" s="62" t="s">
        <v>159</v>
      </c>
      <c r="Z127" s="62" t="s">
        <v>159</v>
      </c>
      <c r="AA127" s="72">
        <f t="shared" si="2"/>
        <v>1</v>
      </c>
      <c r="AB127" s="54">
        <f t="shared" si="3"/>
        <v>0</v>
      </c>
    </row>
    <row r="128" spans="1:28" ht="15" customHeight="1">
      <c r="A128" s="63" t="s">
        <v>30</v>
      </c>
      <c r="B128" s="69" t="s">
        <v>5</v>
      </c>
      <c r="C128" s="62">
        <v>1</v>
      </c>
      <c r="D128" s="62" t="s">
        <v>159</v>
      </c>
      <c r="E128" s="62">
        <v>1</v>
      </c>
      <c r="F128" s="62" t="s">
        <v>159</v>
      </c>
      <c r="G128" s="62" t="s">
        <v>159</v>
      </c>
      <c r="H128" s="62" t="s">
        <v>159</v>
      </c>
      <c r="I128" s="62" t="s">
        <v>159</v>
      </c>
      <c r="J128" s="62" t="s">
        <v>159</v>
      </c>
      <c r="K128" s="62" t="s">
        <v>159</v>
      </c>
      <c r="L128" s="62" t="s">
        <v>159</v>
      </c>
      <c r="M128" s="62" t="s">
        <v>159</v>
      </c>
      <c r="N128" s="62" t="s">
        <v>159</v>
      </c>
      <c r="O128" s="62" t="s">
        <v>159</v>
      </c>
      <c r="P128" s="62" t="s">
        <v>159</v>
      </c>
      <c r="Q128" s="62" t="s">
        <v>159</v>
      </c>
      <c r="R128" s="62" t="s">
        <v>159</v>
      </c>
      <c r="S128" s="62" t="s">
        <v>159</v>
      </c>
      <c r="T128" s="62" t="s">
        <v>159</v>
      </c>
      <c r="U128" s="62" t="s">
        <v>159</v>
      </c>
      <c r="V128" s="62" t="s">
        <v>159</v>
      </c>
      <c r="W128" s="62" t="s">
        <v>159</v>
      </c>
      <c r="X128" s="62" t="s">
        <v>159</v>
      </c>
      <c r="Y128" s="62" t="s">
        <v>159</v>
      </c>
      <c r="Z128" s="62" t="s">
        <v>159</v>
      </c>
      <c r="AA128" s="72">
        <f t="shared" si="2"/>
        <v>2</v>
      </c>
      <c r="AB128" s="54">
        <f t="shared" si="3"/>
        <v>0</v>
      </c>
    </row>
    <row r="129" spans="1:28" ht="15" customHeight="1">
      <c r="A129" s="64"/>
      <c r="B129" s="69" t="s">
        <v>6</v>
      </c>
      <c r="C129" s="62">
        <v>1</v>
      </c>
      <c r="D129" s="62" t="s">
        <v>159</v>
      </c>
      <c r="E129" s="62" t="s">
        <v>159</v>
      </c>
      <c r="F129" s="62" t="s">
        <v>159</v>
      </c>
      <c r="G129" s="62" t="s">
        <v>159</v>
      </c>
      <c r="H129" s="62" t="s">
        <v>159</v>
      </c>
      <c r="I129" s="62" t="s">
        <v>159</v>
      </c>
      <c r="J129" s="62" t="s">
        <v>159</v>
      </c>
      <c r="K129" s="62" t="s">
        <v>159</v>
      </c>
      <c r="L129" s="62" t="s">
        <v>159</v>
      </c>
      <c r="M129" s="62" t="s">
        <v>159</v>
      </c>
      <c r="N129" s="62" t="s">
        <v>159</v>
      </c>
      <c r="O129" s="62" t="s">
        <v>159</v>
      </c>
      <c r="P129" s="62" t="s">
        <v>159</v>
      </c>
      <c r="Q129" s="62" t="s">
        <v>159</v>
      </c>
      <c r="R129" s="62" t="s">
        <v>159</v>
      </c>
      <c r="S129" s="62" t="s">
        <v>159</v>
      </c>
      <c r="T129" s="62" t="s">
        <v>159</v>
      </c>
      <c r="U129" s="62" t="s">
        <v>159</v>
      </c>
      <c r="V129" s="62" t="s">
        <v>159</v>
      </c>
      <c r="W129" s="62" t="s">
        <v>159</v>
      </c>
      <c r="X129" s="62" t="s">
        <v>159</v>
      </c>
      <c r="Y129" s="62" t="s">
        <v>159</v>
      </c>
      <c r="Z129" s="62" t="s">
        <v>159</v>
      </c>
      <c r="AA129" s="72">
        <f t="shared" si="2"/>
        <v>1</v>
      </c>
      <c r="AB129" s="54">
        <f t="shared" si="3"/>
        <v>0</v>
      </c>
    </row>
    <row r="130" spans="1:28" ht="15" customHeight="1">
      <c r="A130" s="64"/>
      <c r="B130" s="69" t="s">
        <v>7</v>
      </c>
      <c r="C130" s="62" t="s">
        <v>159</v>
      </c>
      <c r="D130" s="62">
        <v>5</v>
      </c>
      <c r="E130" s="62">
        <v>1</v>
      </c>
      <c r="F130" s="62" t="s">
        <v>159</v>
      </c>
      <c r="G130" s="62" t="s">
        <v>159</v>
      </c>
      <c r="H130" s="62" t="s">
        <v>159</v>
      </c>
      <c r="I130" s="62" t="s">
        <v>159</v>
      </c>
      <c r="J130" s="62" t="s">
        <v>159</v>
      </c>
      <c r="K130" s="62" t="s">
        <v>159</v>
      </c>
      <c r="L130" s="62" t="s">
        <v>159</v>
      </c>
      <c r="M130" s="62" t="s">
        <v>159</v>
      </c>
      <c r="N130" s="62" t="s">
        <v>159</v>
      </c>
      <c r="O130" s="62" t="s">
        <v>159</v>
      </c>
      <c r="P130" s="62" t="s">
        <v>159</v>
      </c>
      <c r="Q130" s="62" t="s">
        <v>159</v>
      </c>
      <c r="R130" s="62" t="s">
        <v>159</v>
      </c>
      <c r="S130" s="62" t="s">
        <v>159</v>
      </c>
      <c r="T130" s="62" t="s">
        <v>159</v>
      </c>
      <c r="U130" s="62" t="s">
        <v>159</v>
      </c>
      <c r="V130" s="62" t="s">
        <v>159</v>
      </c>
      <c r="W130" s="62" t="s">
        <v>159</v>
      </c>
      <c r="X130" s="62" t="s">
        <v>159</v>
      </c>
      <c r="Y130" s="62" t="s">
        <v>159</v>
      </c>
      <c r="Z130" s="62" t="s">
        <v>159</v>
      </c>
      <c r="AA130" s="72">
        <f t="shared" si="2"/>
        <v>6</v>
      </c>
      <c r="AB130" s="54">
        <f t="shared" si="3"/>
        <v>0</v>
      </c>
    </row>
    <row r="131" spans="1:28" ht="15" customHeight="1">
      <c r="A131" s="64"/>
      <c r="B131" s="69" t="s">
        <v>8</v>
      </c>
      <c r="C131" s="62" t="s">
        <v>159</v>
      </c>
      <c r="D131" s="62" t="s">
        <v>159</v>
      </c>
      <c r="E131" s="62" t="s">
        <v>159</v>
      </c>
      <c r="F131" s="62">
        <v>1</v>
      </c>
      <c r="G131" s="62" t="s">
        <v>159</v>
      </c>
      <c r="H131" s="62" t="s">
        <v>159</v>
      </c>
      <c r="I131" s="62" t="s">
        <v>159</v>
      </c>
      <c r="J131" s="62" t="s">
        <v>159</v>
      </c>
      <c r="K131" s="62" t="s">
        <v>159</v>
      </c>
      <c r="L131" s="62" t="s">
        <v>159</v>
      </c>
      <c r="M131" s="62" t="s">
        <v>159</v>
      </c>
      <c r="N131" s="62" t="s">
        <v>159</v>
      </c>
      <c r="O131" s="62" t="s">
        <v>159</v>
      </c>
      <c r="P131" s="62" t="s">
        <v>159</v>
      </c>
      <c r="Q131" s="62" t="s">
        <v>159</v>
      </c>
      <c r="R131" s="62" t="s">
        <v>159</v>
      </c>
      <c r="S131" s="62" t="s">
        <v>159</v>
      </c>
      <c r="T131" s="62" t="s">
        <v>159</v>
      </c>
      <c r="U131" s="62" t="s">
        <v>159</v>
      </c>
      <c r="V131" s="62" t="s">
        <v>159</v>
      </c>
      <c r="W131" s="62" t="s">
        <v>159</v>
      </c>
      <c r="X131" s="62" t="s">
        <v>159</v>
      </c>
      <c r="Y131" s="62" t="s">
        <v>159</v>
      </c>
      <c r="Z131" s="62" t="s">
        <v>159</v>
      </c>
      <c r="AA131" s="72">
        <f t="shared" si="2"/>
        <v>1</v>
      </c>
      <c r="AB131" s="54">
        <f t="shared" si="3"/>
        <v>0</v>
      </c>
    </row>
    <row r="132" spans="1:28" ht="15" customHeight="1">
      <c r="A132" s="65"/>
      <c r="B132" s="69" t="s">
        <v>9</v>
      </c>
      <c r="C132" s="62" t="s">
        <v>159</v>
      </c>
      <c r="D132" s="62">
        <v>1</v>
      </c>
      <c r="E132" s="62" t="s">
        <v>159</v>
      </c>
      <c r="F132" s="62">
        <v>1</v>
      </c>
      <c r="G132" s="62" t="s">
        <v>159</v>
      </c>
      <c r="H132" s="62" t="s">
        <v>159</v>
      </c>
      <c r="I132" s="62" t="s">
        <v>159</v>
      </c>
      <c r="J132" s="62" t="s">
        <v>159</v>
      </c>
      <c r="K132" s="62" t="s">
        <v>159</v>
      </c>
      <c r="L132" s="62" t="s">
        <v>159</v>
      </c>
      <c r="M132" s="62" t="s">
        <v>159</v>
      </c>
      <c r="N132" s="62" t="s">
        <v>159</v>
      </c>
      <c r="O132" s="62" t="s">
        <v>159</v>
      </c>
      <c r="P132" s="62" t="s">
        <v>159</v>
      </c>
      <c r="Q132" s="62" t="s">
        <v>159</v>
      </c>
      <c r="R132" s="62" t="s">
        <v>159</v>
      </c>
      <c r="S132" s="62" t="s">
        <v>159</v>
      </c>
      <c r="T132" s="62" t="s">
        <v>159</v>
      </c>
      <c r="U132" s="62" t="s">
        <v>159</v>
      </c>
      <c r="V132" s="62" t="s">
        <v>159</v>
      </c>
      <c r="W132" s="62" t="s">
        <v>159</v>
      </c>
      <c r="X132" s="62" t="s">
        <v>159</v>
      </c>
      <c r="Y132" s="62" t="s">
        <v>159</v>
      </c>
      <c r="Z132" s="62" t="s">
        <v>159</v>
      </c>
      <c r="AA132" s="72">
        <f t="shared" si="2"/>
        <v>2</v>
      </c>
      <c r="AB132" s="54">
        <f t="shared" si="3"/>
        <v>0</v>
      </c>
    </row>
    <row r="133" spans="1:28" ht="15" customHeight="1">
      <c r="A133" s="63" t="s">
        <v>31</v>
      </c>
      <c r="B133" s="69" t="s">
        <v>5</v>
      </c>
      <c r="C133" s="62" t="s">
        <v>159</v>
      </c>
      <c r="D133" s="62" t="s">
        <v>159</v>
      </c>
      <c r="E133" s="62" t="s">
        <v>159</v>
      </c>
      <c r="F133" s="62">
        <v>1</v>
      </c>
      <c r="G133" s="62" t="s">
        <v>159</v>
      </c>
      <c r="H133" s="62" t="s">
        <v>159</v>
      </c>
      <c r="I133" s="62">
        <v>1</v>
      </c>
      <c r="J133" s="62" t="s">
        <v>159</v>
      </c>
      <c r="K133" s="62" t="s">
        <v>159</v>
      </c>
      <c r="L133" s="62" t="s">
        <v>159</v>
      </c>
      <c r="M133" s="62" t="s">
        <v>159</v>
      </c>
      <c r="N133" s="62" t="s">
        <v>159</v>
      </c>
      <c r="O133" s="62" t="s">
        <v>159</v>
      </c>
      <c r="P133" s="62" t="s">
        <v>159</v>
      </c>
      <c r="Q133" s="62" t="s">
        <v>159</v>
      </c>
      <c r="R133" s="62" t="s">
        <v>159</v>
      </c>
      <c r="S133" s="62" t="s">
        <v>159</v>
      </c>
      <c r="T133" s="62" t="s">
        <v>159</v>
      </c>
      <c r="U133" s="62" t="s">
        <v>159</v>
      </c>
      <c r="V133" s="62" t="s">
        <v>159</v>
      </c>
      <c r="W133" s="62">
        <v>1</v>
      </c>
      <c r="X133" s="62" t="s">
        <v>159</v>
      </c>
      <c r="Y133" s="62" t="s">
        <v>159</v>
      </c>
      <c r="Z133" s="62" t="s">
        <v>159</v>
      </c>
      <c r="AA133" s="72">
        <f t="shared" si="2"/>
        <v>2</v>
      </c>
      <c r="AB133" s="54">
        <f t="shared" si="3"/>
        <v>1</v>
      </c>
    </row>
    <row r="134" spans="1:28" ht="15" customHeight="1">
      <c r="A134" s="64"/>
      <c r="B134" s="69" t="s">
        <v>6</v>
      </c>
      <c r="C134" s="62">
        <v>1</v>
      </c>
      <c r="D134" s="62" t="s">
        <v>159</v>
      </c>
      <c r="E134" s="62" t="s">
        <v>159</v>
      </c>
      <c r="F134" s="62">
        <v>1</v>
      </c>
      <c r="G134" s="62" t="s">
        <v>159</v>
      </c>
      <c r="H134" s="62" t="s">
        <v>159</v>
      </c>
      <c r="I134" s="62" t="s">
        <v>159</v>
      </c>
      <c r="J134" s="62" t="s">
        <v>159</v>
      </c>
      <c r="K134" s="62" t="s">
        <v>159</v>
      </c>
      <c r="L134" s="62">
        <v>1</v>
      </c>
      <c r="M134" s="62" t="s">
        <v>159</v>
      </c>
      <c r="N134" s="62">
        <v>1</v>
      </c>
      <c r="O134" s="62" t="s">
        <v>159</v>
      </c>
      <c r="P134" s="62" t="s">
        <v>159</v>
      </c>
      <c r="Q134" s="62">
        <v>2</v>
      </c>
      <c r="R134" s="62" t="s">
        <v>159</v>
      </c>
      <c r="S134" s="62">
        <v>1</v>
      </c>
      <c r="T134" s="62" t="s">
        <v>159</v>
      </c>
      <c r="U134" s="62">
        <v>1</v>
      </c>
      <c r="V134" s="62" t="s">
        <v>159</v>
      </c>
      <c r="W134" s="62">
        <v>2</v>
      </c>
      <c r="X134" s="62" t="s">
        <v>159</v>
      </c>
      <c r="Y134" s="62">
        <v>1</v>
      </c>
      <c r="Z134" s="62">
        <v>1</v>
      </c>
      <c r="AA134" s="72">
        <f t="shared" si="2"/>
        <v>4</v>
      </c>
      <c r="AB134" s="54">
        <f t="shared" si="3"/>
        <v>8</v>
      </c>
    </row>
    <row r="135" spans="1:28" ht="15" customHeight="1">
      <c r="A135" s="64"/>
      <c r="B135" s="69" t="s">
        <v>7</v>
      </c>
      <c r="C135" s="62" t="s">
        <v>159</v>
      </c>
      <c r="D135" s="62" t="s">
        <v>159</v>
      </c>
      <c r="E135" s="62" t="s">
        <v>159</v>
      </c>
      <c r="F135" s="62" t="s">
        <v>159</v>
      </c>
      <c r="G135" s="62" t="s">
        <v>159</v>
      </c>
      <c r="H135" s="62" t="s">
        <v>159</v>
      </c>
      <c r="I135" s="62" t="s">
        <v>159</v>
      </c>
      <c r="J135" s="62" t="s">
        <v>159</v>
      </c>
      <c r="K135" s="62" t="s">
        <v>159</v>
      </c>
      <c r="L135" s="62" t="s">
        <v>159</v>
      </c>
      <c r="M135" s="62" t="s">
        <v>159</v>
      </c>
      <c r="N135" s="62">
        <v>1</v>
      </c>
      <c r="O135" s="62" t="s">
        <v>159</v>
      </c>
      <c r="P135" s="62" t="s">
        <v>159</v>
      </c>
      <c r="Q135" s="62" t="s">
        <v>159</v>
      </c>
      <c r="R135" s="62" t="s">
        <v>159</v>
      </c>
      <c r="S135" s="62" t="s">
        <v>159</v>
      </c>
      <c r="T135" s="62" t="s">
        <v>159</v>
      </c>
      <c r="U135" s="62" t="s">
        <v>159</v>
      </c>
      <c r="V135" s="62" t="s">
        <v>159</v>
      </c>
      <c r="W135" s="62" t="s">
        <v>159</v>
      </c>
      <c r="X135" s="62" t="s">
        <v>159</v>
      </c>
      <c r="Y135" s="62" t="s">
        <v>159</v>
      </c>
      <c r="Z135" s="62" t="s">
        <v>159</v>
      </c>
      <c r="AA135" s="72">
        <f t="shared" si="2"/>
        <v>1</v>
      </c>
      <c r="AB135" s="54">
        <f t="shared" si="3"/>
        <v>0</v>
      </c>
    </row>
    <row r="136" spans="1:28" ht="15" customHeight="1">
      <c r="A136" s="64"/>
      <c r="B136" s="69" t="s">
        <v>9</v>
      </c>
      <c r="C136" s="62" t="s">
        <v>159</v>
      </c>
      <c r="D136" s="62">
        <v>1</v>
      </c>
      <c r="E136" s="62" t="s">
        <v>159</v>
      </c>
      <c r="F136" s="62" t="s">
        <v>159</v>
      </c>
      <c r="G136" s="62" t="s">
        <v>159</v>
      </c>
      <c r="H136" s="62" t="s">
        <v>159</v>
      </c>
      <c r="I136" s="62" t="s">
        <v>159</v>
      </c>
      <c r="J136" s="62">
        <v>1</v>
      </c>
      <c r="K136" s="62" t="s">
        <v>159</v>
      </c>
      <c r="L136" s="62" t="s">
        <v>159</v>
      </c>
      <c r="M136" s="62" t="s">
        <v>159</v>
      </c>
      <c r="N136" s="62" t="s">
        <v>159</v>
      </c>
      <c r="O136" s="62">
        <v>2</v>
      </c>
      <c r="P136" s="62" t="s">
        <v>159</v>
      </c>
      <c r="Q136" s="62">
        <v>1</v>
      </c>
      <c r="R136" s="62" t="s">
        <v>159</v>
      </c>
      <c r="S136" s="62">
        <v>1</v>
      </c>
      <c r="T136" s="62" t="s">
        <v>159</v>
      </c>
      <c r="U136" s="62">
        <v>1</v>
      </c>
      <c r="V136" s="62" t="s">
        <v>159</v>
      </c>
      <c r="W136" s="62">
        <v>1</v>
      </c>
      <c r="X136" s="62">
        <v>1</v>
      </c>
      <c r="Y136" s="62" t="s">
        <v>159</v>
      </c>
      <c r="Z136" s="62" t="s">
        <v>159</v>
      </c>
      <c r="AA136" s="72">
        <f aca="true" t="shared" si="4" ref="AA136:AA163">SUM(C136:N136)</f>
        <v>2</v>
      </c>
      <c r="AB136" s="54">
        <f aca="true" t="shared" si="5" ref="AB136:AB163">SUM(O136:Z136)</f>
        <v>7</v>
      </c>
    </row>
    <row r="137" spans="1:28" ht="15" customHeight="1">
      <c r="A137" s="64"/>
      <c r="B137" s="69" t="s">
        <v>10</v>
      </c>
      <c r="C137" s="62" t="s">
        <v>159</v>
      </c>
      <c r="D137" s="62" t="s">
        <v>159</v>
      </c>
      <c r="E137" s="62" t="s">
        <v>159</v>
      </c>
      <c r="F137" s="62" t="s">
        <v>159</v>
      </c>
      <c r="G137" s="62">
        <v>2</v>
      </c>
      <c r="H137" s="62" t="s">
        <v>159</v>
      </c>
      <c r="I137" s="62" t="s">
        <v>159</v>
      </c>
      <c r="J137" s="62" t="s">
        <v>159</v>
      </c>
      <c r="K137" s="62" t="s">
        <v>159</v>
      </c>
      <c r="L137" s="62" t="s">
        <v>159</v>
      </c>
      <c r="M137" s="62" t="s">
        <v>159</v>
      </c>
      <c r="N137" s="62" t="s">
        <v>159</v>
      </c>
      <c r="O137" s="62" t="s">
        <v>159</v>
      </c>
      <c r="P137" s="62" t="s">
        <v>159</v>
      </c>
      <c r="Q137" s="62" t="s">
        <v>159</v>
      </c>
      <c r="R137" s="62" t="s">
        <v>159</v>
      </c>
      <c r="S137" s="62" t="s">
        <v>159</v>
      </c>
      <c r="T137" s="62" t="s">
        <v>159</v>
      </c>
      <c r="U137" s="62" t="s">
        <v>159</v>
      </c>
      <c r="V137" s="62" t="s">
        <v>159</v>
      </c>
      <c r="W137" s="62" t="s">
        <v>159</v>
      </c>
      <c r="X137" s="62" t="s">
        <v>159</v>
      </c>
      <c r="Y137" s="62" t="s">
        <v>159</v>
      </c>
      <c r="Z137" s="62" t="s">
        <v>159</v>
      </c>
      <c r="AA137" s="72">
        <f t="shared" si="4"/>
        <v>2</v>
      </c>
      <c r="AB137" s="54">
        <f t="shared" si="5"/>
        <v>0</v>
      </c>
    </row>
    <row r="138" spans="1:28" ht="15" customHeight="1">
      <c r="A138" s="65"/>
      <c r="B138" s="69" t="s">
        <v>12</v>
      </c>
      <c r="C138" s="62" t="s">
        <v>159</v>
      </c>
      <c r="D138" s="62" t="s">
        <v>159</v>
      </c>
      <c r="E138" s="62" t="s">
        <v>159</v>
      </c>
      <c r="F138" s="62" t="s">
        <v>159</v>
      </c>
      <c r="G138" s="62" t="s">
        <v>159</v>
      </c>
      <c r="H138" s="62" t="s">
        <v>159</v>
      </c>
      <c r="I138" s="62" t="s">
        <v>159</v>
      </c>
      <c r="J138" s="62" t="s">
        <v>159</v>
      </c>
      <c r="K138" s="62" t="s">
        <v>159</v>
      </c>
      <c r="L138" s="62" t="s">
        <v>159</v>
      </c>
      <c r="M138" s="62" t="s">
        <v>159</v>
      </c>
      <c r="N138" s="62">
        <v>1</v>
      </c>
      <c r="O138" s="62" t="s">
        <v>159</v>
      </c>
      <c r="P138" s="62" t="s">
        <v>159</v>
      </c>
      <c r="Q138" s="62" t="s">
        <v>159</v>
      </c>
      <c r="R138" s="62" t="s">
        <v>159</v>
      </c>
      <c r="S138" s="62" t="s">
        <v>159</v>
      </c>
      <c r="T138" s="62" t="s">
        <v>159</v>
      </c>
      <c r="U138" s="62" t="s">
        <v>159</v>
      </c>
      <c r="V138" s="62">
        <v>1</v>
      </c>
      <c r="W138" s="62" t="s">
        <v>159</v>
      </c>
      <c r="X138" s="62" t="s">
        <v>159</v>
      </c>
      <c r="Y138" s="62" t="s">
        <v>159</v>
      </c>
      <c r="Z138" s="62" t="s">
        <v>159</v>
      </c>
      <c r="AA138" s="72">
        <f t="shared" si="4"/>
        <v>1</v>
      </c>
      <c r="AB138" s="54">
        <f t="shared" si="5"/>
        <v>1</v>
      </c>
    </row>
    <row r="139" spans="1:28" ht="15" customHeight="1">
      <c r="A139" s="69" t="s">
        <v>52</v>
      </c>
      <c r="B139" s="69" t="s">
        <v>5</v>
      </c>
      <c r="C139" s="62" t="s">
        <v>159</v>
      </c>
      <c r="D139" s="62" t="s">
        <v>159</v>
      </c>
      <c r="E139" s="62" t="s">
        <v>159</v>
      </c>
      <c r="F139" s="62" t="s">
        <v>159</v>
      </c>
      <c r="G139" s="62" t="s">
        <v>159</v>
      </c>
      <c r="H139" s="62" t="s">
        <v>159</v>
      </c>
      <c r="I139" s="62" t="s">
        <v>159</v>
      </c>
      <c r="J139" s="62" t="s">
        <v>159</v>
      </c>
      <c r="K139" s="62" t="s">
        <v>159</v>
      </c>
      <c r="L139" s="62" t="s">
        <v>159</v>
      </c>
      <c r="M139" s="62" t="s">
        <v>159</v>
      </c>
      <c r="N139" s="62" t="s">
        <v>159</v>
      </c>
      <c r="O139" s="62" t="s">
        <v>159</v>
      </c>
      <c r="P139" s="62" t="s">
        <v>159</v>
      </c>
      <c r="Q139" s="62" t="s">
        <v>159</v>
      </c>
      <c r="R139" s="62" t="s">
        <v>159</v>
      </c>
      <c r="S139" s="62" t="s">
        <v>159</v>
      </c>
      <c r="T139" s="62" t="s">
        <v>159</v>
      </c>
      <c r="U139" s="62" t="s">
        <v>159</v>
      </c>
      <c r="V139" s="62" t="s">
        <v>159</v>
      </c>
      <c r="W139" s="62">
        <v>4</v>
      </c>
      <c r="X139" s="62" t="s">
        <v>159</v>
      </c>
      <c r="Y139" s="62" t="s">
        <v>159</v>
      </c>
      <c r="Z139" s="62" t="s">
        <v>159</v>
      </c>
      <c r="AA139" s="72">
        <f t="shared" si="4"/>
        <v>0</v>
      </c>
      <c r="AB139" s="54">
        <f t="shared" si="5"/>
        <v>4</v>
      </c>
    </row>
    <row r="140" spans="1:28" ht="15" customHeight="1">
      <c r="A140" s="69" t="s">
        <v>155</v>
      </c>
      <c r="B140" s="69" t="s">
        <v>10</v>
      </c>
      <c r="C140" s="62" t="s">
        <v>159</v>
      </c>
      <c r="D140" s="62" t="s">
        <v>159</v>
      </c>
      <c r="E140" s="62" t="s">
        <v>159</v>
      </c>
      <c r="F140" s="62" t="s">
        <v>159</v>
      </c>
      <c r="G140" s="62" t="s">
        <v>159</v>
      </c>
      <c r="H140" s="62" t="s">
        <v>159</v>
      </c>
      <c r="I140" s="62" t="s">
        <v>159</v>
      </c>
      <c r="J140" s="62" t="s">
        <v>159</v>
      </c>
      <c r="K140" s="62" t="s">
        <v>159</v>
      </c>
      <c r="L140" s="62" t="s">
        <v>159</v>
      </c>
      <c r="M140" s="62" t="s">
        <v>159</v>
      </c>
      <c r="N140" s="62" t="s">
        <v>159</v>
      </c>
      <c r="O140" s="62" t="s">
        <v>159</v>
      </c>
      <c r="P140" s="62" t="s">
        <v>159</v>
      </c>
      <c r="Q140" s="62" t="s">
        <v>159</v>
      </c>
      <c r="R140" s="62" t="s">
        <v>159</v>
      </c>
      <c r="S140" s="62" t="s">
        <v>159</v>
      </c>
      <c r="T140" s="62" t="s">
        <v>159</v>
      </c>
      <c r="U140" s="62" t="s">
        <v>159</v>
      </c>
      <c r="V140" s="62" t="s">
        <v>159</v>
      </c>
      <c r="W140" s="62">
        <v>1</v>
      </c>
      <c r="X140" s="62" t="s">
        <v>159</v>
      </c>
      <c r="Y140" s="62" t="s">
        <v>159</v>
      </c>
      <c r="Z140" s="62" t="s">
        <v>159</v>
      </c>
      <c r="AA140" s="72">
        <f t="shared" si="4"/>
        <v>0</v>
      </c>
      <c r="AB140" s="54">
        <f t="shared" si="5"/>
        <v>1</v>
      </c>
    </row>
    <row r="141" spans="1:28" ht="15" customHeight="1">
      <c r="A141" s="63" t="s">
        <v>47</v>
      </c>
      <c r="B141" s="69" t="s">
        <v>6</v>
      </c>
      <c r="C141" s="62" t="s">
        <v>159</v>
      </c>
      <c r="D141" s="62" t="s">
        <v>159</v>
      </c>
      <c r="E141" s="62" t="s">
        <v>159</v>
      </c>
      <c r="F141" s="62" t="s">
        <v>159</v>
      </c>
      <c r="G141" s="62" t="s">
        <v>159</v>
      </c>
      <c r="H141" s="62" t="s">
        <v>159</v>
      </c>
      <c r="I141" s="62" t="s">
        <v>159</v>
      </c>
      <c r="J141" s="62" t="s">
        <v>159</v>
      </c>
      <c r="K141" s="62" t="s">
        <v>159</v>
      </c>
      <c r="L141" s="62" t="s">
        <v>159</v>
      </c>
      <c r="M141" s="62" t="s">
        <v>159</v>
      </c>
      <c r="N141" s="62" t="s">
        <v>159</v>
      </c>
      <c r="O141" s="62" t="s">
        <v>159</v>
      </c>
      <c r="P141" s="62" t="s">
        <v>159</v>
      </c>
      <c r="Q141" s="62" t="s">
        <v>159</v>
      </c>
      <c r="R141" s="62" t="s">
        <v>159</v>
      </c>
      <c r="S141" s="62" t="s">
        <v>159</v>
      </c>
      <c r="T141" s="62" t="s">
        <v>159</v>
      </c>
      <c r="U141" s="62" t="s">
        <v>159</v>
      </c>
      <c r="V141" s="62" t="s">
        <v>159</v>
      </c>
      <c r="W141" s="62">
        <v>1</v>
      </c>
      <c r="X141" s="62" t="s">
        <v>159</v>
      </c>
      <c r="Y141" s="62" t="s">
        <v>159</v>
      </c>
      <c r="Z141" s="62" t="s">
        <v>159</v>
      </c>
      <c r="AA141" s="72">
        <f t="shared" si="4"/>
        <v>0</v>
      </c>
      <c r="AB141" s="54">
        <f t="shared" si="5"/>
        <v>1</v>
      </c>
    </row>
    <row r="142" spans="1:28" ht="15" customHeight="1">
      <c r="A142" s="64"/>
      <c r="B142" s="69" t="s">
        <v>7</v>
      </c>
      <c r="C142" s="62" t="s">
        <v>159</v>
      </c>
      <c r="D142" s="62" t="s">
        <v>159</v>
      </c>
      <c r="E142" s="62" t="s">
        <v>159</v>
      </c>
      <c r="F142" s="62" t="s">
        <v>159</v>
      </c>
      <c r="G142" s="62">
        <v>1</v>
      </c>
      <c r="H142" s="62" t="s">
        <v>159</v>
      </c>
      <c r="I142" s="62" t="s">
        <v>159</v>
      </c>
      <c r="J142" s="62" t="s">
        <v>159</v>
      </c>
      <c r="K142" s="62" t="s">
        <v>159</v>
      </c>
      <c r="L142" s="62" t="s">
        <v>159</v>
      </c>
      <c r="M142" s="62">
        <v>7</v>
      </c>
      <c r="N142" s="62">
        <v>2</v>
      </c>
      <c r="O142" s="62" t="s">
        <v>159</v>
      </c>
      <c r="P142" s="62" t="s">
        <v>159</v>
      </c>
      <c r="Q142" s="62" t="s">
        <v>159</v>
      </c>
      <c r="R142" s="62" t="s">
        <v>159</v>
      </c>
      <c r="S142" s="62" t="s">
        <v>159</v>
      </c>
      <c r="T142" s="62" t="s">
        <v>159</v>
      </c>
      <c r="U142" s="62" t="s">
        <v>159</v>
      </c>
      <c r="V142" s="62">
        <v>2</v>
      </c>
      <c r="W142" s="62" t="s">
        <v>159</v>
      </c>
      <c r="X142" s="62" t="s">
        <v>159</v>
      </c>
      <c r="Y142" s="62" t="s">
        <v>159</v>
      </c>
      <c r="Z142" s="62" t="s">
        <v>159</v>
      </c>
      <c r="AA142" s="72">
        <f t="shared" si="4"/>
        <v>10</v>
      </c>
      <c r="AB142" s="54">
        <f t="shared" si="5"/>
        <v>2</v>
      </c>
    </row>
    <row r="143" spans="2:28" ht="15" customHeight="1">
      <c r="B143" s="69" t="s">
        <v>12</v>
      </c>
      <c r="C143" s="62" t="s">
        <v>159</v>
      </c>
      <c r="D143" s="62" t="s">
        <v>159</v>
      </c>
      <c r="E143" s="62" t="s">
        <v>159</v>
      </c>
      <c r="F143" s="62" t="s">
        <v>159</v>
      </c>
      <c r="G143" s="62" t="s">
        <v>159</v>
      </c>
      <c r="H143" s="62">
        <v>1</v>
      </c>
      <c r="I143" s="62" t="s">
        <v>159</v>
      </c>
      <c r="J143" s="62" t="s">
        <v>159</v>
      </c>
      <c r="K143" s="62" t="s">
        <v>159</v>
      </c>
      <c r="L143" s="62" t="s">
        <v>159</v>
      </c>
      <c r="M143" s="62" t="s">
        <v>159</v>
      </c>
      <c r="N143" s="62" t="s">
        <v>159</v>
      </c>
      <c r="O143" s="62" t="s">
        <v>159</v>
      </c>
      <c r="P143" s="62" t="s">
        <v>159</v>
      </c>
      <c r="Q143" s="62" t="s">
        <v>159</v>
      </c>
      <c r="R143" s="62" t="s">
        <v>159</v>
      </c>
      <c r="S143" s="62">
        <v>1</v>
      </c>
      <c r="T143" s="62" t="s">
        <v>159</v>
      </c>
      <c r="U143" s="62" t="s">
        <v>159</v>
      </c>
      <c r="V143" s="62" t="s">
        <v>159</v>
      </c>
      <c r="W143" s="62" t="s">
        <v>159</v>
      </c>
      <c r="X143" s="62" t="s">
        <v>159</v>
      </c>
      <c r="Y143" s="62" t="s">
        <v>159</v>
      </c>
      <c r="Z143" s="62" t="s">
        <v>159</v>
      </c>
      <c r="AA143" s="72">
        <f t="shared" si="4"/>
        <v>1</v>
      </c>
      <c r="AB143" s="54">
        <f t="shared" si="5"/>
        <v>1</v>
      </c>
    </row>
    <row r="144" spans="1:28" ht="15" customHeight="1">
      <c r="A144" s="60" t="s">
        <v>87</v>
      </c>
      <c r="B144" s="69" t="s">
        <v>5</v>
      </c>
      <c r="C144" s="62" t="s">
        <v>159</v>
      </c>
      <c r="D144" s="62" t="s">
        <v>159</v>
      </c>
      <c r="E144" s="62" t="s">
        <v>159</v>
      </c>
      <c r="F144" s="62" t="s">
        <v>159</v>
      </c>
      <c r="G144" s="62" t="s">
        <v>159</v>
      </c>
      <c r="H144" s="62" t="s">
        <v>159</v>
      </c>
      <c r="I144" s="62" t="s">
        <v>159</v>
      </c>
      <c r="J144" s="62" t="s">
        <v>159</v>
      </c>
      <c r="K144" s="62" t="s">
        <v>159</v>
      </c>
      <c r="L144" s="62" t="s">
        <v>159</v>
      </c>
      <c r="M144" s="62" t="s">
        <v>159</v>
      </c>
      <c r="N144" s="62" t="s">
        <v>159</v>
      </c>
      <c r="O144" s="62" t="s">
        <v>159</v>
      </c>
      <c r="P144" s="62" t="s">
        <v>159</v>
      </c>
      <c r="Q144" s="62" t="s">
        <v>159</v>
      </c>
      <c r="R144" s="62" t="s">
        <v>159</v>
      </c>
      <c r="S144" s="62" t="s">
        <v>159</v>
      </c>
      <c r="T144" s="62" t="s">
        <v>159</v>
      </c>
      <c r="U144" s="62" t="s">
        <v>159</v>
      </c>
      <c r="V144" s="62" t="s">
        <v>159</v>
      </c>
      <c r="W144" s="62" t="s">
        <v>159</v>
      </c>
      <c r="X144" s="62" t="s">
        <v>159</v>
      </c>
      <c r="Y144" s="62">
        <v>1</v>
      </c>
      <c r="Z144" s="62">
        <v>1</v>
      </c>
      <c r="AA144" s="72">
        <f t="shared" si="4"/>
        <v>0</v>
      </c>
      <c r="AB144" s="54">
        <f t="shared" si="5"/>
        <v>2</v>
      </c>
    </row>
    <row r="145" spans="1:28" ht="15" customHeight="1">
      <c r="A145" s="59"/>
      <c r="B145" s="69" t="s">
        <v>6</v>
      </c>
      <c r="C145" s="62" t="s">
        <v>159</v>
      </c>
      <c r="D145" s="62" t="s">
        <v>159</v>
      </c>
      <c r="E145" s="62" t="s">
        <v>159</v>
      </c>
      <c r="F145" s="62" t="s">
        <v>159</v>
      </c>
      <c r="G145" s="62" t="s">
        <v>159</v>
      </c>
      <c r="H145" s="62" t="s">
        <v>159</v>
      </c>
      <c r="I145" s="62" t="s">
        <v>159</v>
      </c>
      <c r="J145" s="62" t="s">
        <v>159</v>
      </c>
      <c r="K145" s="62" t="s">
        <v>159</v>
      </c>
      <c r="L145" s="62" t="s">
        <v>159</v>
      </c>
      <c r="M145" s="62" t="s">
        <v>159</v>
      </c>
      <c r="N145" s="62" t="s">
        <v>159</v>
      </c>
      <c r="O145" s="62" t="s">
        <v>159</v>
      </c>
      <c r="P145" s="62" t="s">
        <v>159</v>
      </c>
      <c r="Q145" s="62" t="s">
        <v>159</v>
      </c>
      <c r="R145" s="62" t="s">
        <v>159</v>
      </c>
      <c r="S145" s="62" t="s">
        <v>159</v>
      </c>
      <c r="T145" s="62" t="s">
        <v>159</v>
      </c>
      <c r="U145" s="62" t="s">
        <v>159</v>
      </c>
      <c r="V145" s="62">
        <v>2</v>
      </c>
      <c r="W145" s="62">
        <v>3</v>
      </c>
      <c r="X145" s="62">
        <v>1</v>
      </c>
      <c r="Y145" s="62">
        <v>2</v>
      </c>
      <c r="Z145" s="62">
        <v>2</v>
      </c>
      <c r="AA145" s="72">
        <f t="shared" si="4"/>
        <v>0</v>
      </c>
      <c r="AB145" s="54">
        <f t="shared" si="5"/>
        <v>10</v>
      </c>
    </row>
    <row r="146" spans="1:28" ht="12.75">
      <c r="A146" s="59"/>
      <c r="B146" s="69" t="s">
        <v>7</v>
      </c>
      <c r="C146" s="62" t="s">
        <v>159</v>
      </c>
      <c r="D146" s="62" t="s">
        <v>159</v>
      </c>
      <c r="E146" s="62" t="s">
        <v>159</v>
      </c>
      <c r="F146" s="62" t="s">
        <v>159</v>
      </c>
      <c r="G146" s="62" t="s">
        <v>159</v>
      </c>
      <c r="H146" s="62" t="s">
        <v>159</v>
      </c>
      <c r="I146" s="62" t="s">
        <v>159</v>
      </c>
      <c r="J146" s="62" t="s">
        <v>159</v>
      </c>
      <c r="K146" s="62" t="s">
        <v>159</v>
      </c>
      <c r="L146" s="62" t="s">
        <v>159</v>
      </c>
      <c r="M146" s="62" t="s">
        <v>159</v>
      </c>
      <c r="N146" s="62" t="s">
        <v>159</v>
      </c>
      <c r="O146" s="62" t="s">
        <v>159</v>
      </c>
      <c r="P146" s="62" t="s">
        <v>159</v>
      </c>
      <c r="Q146" s="62" t="s">
        <v>159</v>
      </c>
      <c r="R146" s="62" t="s">
        <v>159</v>
      </c>
      <c r="S146" s="62" t="s">
        <v>159</v>
      </c>
      <c r="T146" s="62" t="s">
        <v>159</v>
      </c>
      <c r="U146" s="62" t="s">
        <v>159</v>
      </c>
      <c r="V146" s="62" t="s">
        <v>159</v>
      </c>
      <c r="W146" s="62" t="s">
        <v>159</v>
      </c>
      <c r="X146" s="62" t="s">
        <v>159</v>
      </c>
      <c r="Y146" s="62">
        <v>1</v>
      </c>
      <c r="Z146" s="62" t="s">
        <v>159</v>
      </c>
      <c r="AA146" s="72">
        <f t="shared" si="4"/>
        <v>0</v>
      </c>
      <c r="AB146" s="54">
        <f t="shared" si="5"/>
        <v>1</v>
      </c>
    </row>
    <row r="147" spans="1:28" ht="12.75">
      <c r="A147" s="59"/>
      <c r="B147" s="69" t="s">
        <v>8</v>
      </c>
      <c r="C147" s="62" t="s">
        <v>159</v>
      </c>
      <c r="D147" s="62" t="s">
        <v>159</v>
      </c>
      <c r="E147" s="62" t="s">
        <v>159</v>
      </c>
      <c r="F147" s="62" t="s">
        <v>159</v>
      </c>
      <c r="G147" s="62" t="s">
        <v>159</v>
      </c>
      <c r="H147" s="62" t="s">
        <v>159</v>
      </c>
      <c r="I147" s="62" t="s">
        <v>159</v>
      </c>
      <c r="J147" s="62" t="s">
        <v>159</v>
      </c>
      <c r="K147" s="62" t="s">
        <v>159</v>
      </c>
      <c r="L147" s="62" t="s">
        <v>159</v>
      </c>
      <c r="M147" s="62" t="s">
        <v>159</v>
      </c>
      <c r="N147" s="62" t="s">
        <v>159</v>
      </c>
      <c r="O147" s="62" t="s">
        <v>159</v>
      </c>
      <c r="P147" s="62" t="s">
        <v>159</v>
      </c>
      <c r="Q147" s="62" t="s">
        <v>159</v>
      </c>
      <c r="R147" s="62" t="s">
        <v>159</v>
      </c>
      <c r="S147" s="62" t="s">
        <v>159</v>
      </c>
      <c r="T147" s="62" t="s">
        <v>159</v>
      </c>
      <c r="U147" s="62" t="s">
        <v>159</v>
      </c>
      <c r="V147" s="62" t="s">
        <v>159</v>
      </c>
      <c r="W147" s="62" t="s">
        <v>159</v>
      </c>
      <c r="X147" s="62">
        <v>4</v>
      </c>
      <c r="Y147" s="62" t="s">
        <v>159</v>
      </c>
      <c r="Z147" s="62" t="s">
        <v>159</v>
      </c>
      <c r="AA147" s="72">
        <f t="shared" si="4"/>
        <v>0</v>
      </c>
      <c r="AB147" s="54">
        <f t="shared" si="5"/>
        <v>4</v>
      </c>
    </row>
    <row r="148" spans="1:28" ht="12.75">
      <c r="A148" s="59"/>
      <c r="B148" s="69" t="s">
        <v>9</v>
      </c>
      <c r="C148" s="62" t="s">
        <v>159</v>
      </c>
      <c r="D148" s="62" t="s">
        <v>159</v>
      </c>
      <c r="E148" s="62" t="s">
        <v>159</v>
      </c>
      <c r="F148" s="62" t="s">
        <v>159</v>
      </c>
      <c r="G148" s="62" t="s">
        <v>159</v>
      </c>
      <c r="H148" s="62" t="s">
        <v>159</v>
      </c>
      <c r="I148" s="62" t="s">
        <v>159</v>
      </c>
      <c r="J148" s="62" t="s">
        <v>159</v>
      </c>
      <c r="K148" s="62" t="s">
        <v>159</v>
      </c>
      <c r="L148" s="62" t="s">
        <v>159</v>
      </c>
      <c r="M148" s="62" t="s">
        <v>159</v>
      </c>
      <c r="N148" s="62" t="s">
        <v>159</v>
      </c>
      <c r="O148" s="62" t="s">
        <v>159</v>
      </c>
      <c r="P148" s="62" t="s">
        <v>159</v>
      </c>
      <c r="Q148" s="62" t="s">
        <v>159</v>
      </c>
      <c r="R148" s="62" t="s">
        <v>159</v>
      </c>
      <c r="S148" s="62" t="s">
        <v>159</v>
      </c>
      <c r="T148" s="62">
        <v>1</v>
      </c>
      <c r="U148" s="62">
        <v>3</v>
      </c>
      <c r="V148" s="62">
        <v>3</v>
      </c>
      <c r="W148" s="62">
        <v>1</v>
      </c>
      <c r="X148" s="62">
        <v>2</v>
      </c>
      <c r="Y148" s="62" t="s">
        <v>159</v>
      </c>
      <c r="Z148" s="62">
        <v>1</v>
      </c>
      <c r="AA148" s="72">
        <f t="shared" si="4"/>
        <v>0</v>
      </c>
      <c r="AB148" s="54">
        <f t="shared" si="5"/>
        <v>11</v>
      </c>
    </row>
    <row r="149" spans="1:28" ht="12.75">
      <c r="A149" s="59"/>
      <c r="B149" s="69" t="s">
        <v>10</v>
      </c>
      <c r="C149" s="62" t="s">
        <v>159</v>
      </c>
      <c r="D149" s="62" t="s">
        <v>159</v>
      </c>
      <c r="E149" s="62" t="s">
        <v>159</v>
      </c>
      <c r="F149" s="62" t="s">
        <v>159</v>
      </c>
      <c r="G149" s="62" t="s">
        <v>159</v>
      </c>
      <c r="H149" s="62" t="s">
        <v>159</v>
      </c>
      <c r="I149" s="62" t="s">
        <v>159</v>
      </c>
      <c r="J149" s="62" t="s">
        <v>159</v>
      </c>
      <c r="K149" s="62" t="s">
        <v>159</v>
      </c>
      <c r="L149" s="62" t="s">
        <v>159</v>
      </c>
      <c r="M149" s="62" t="s">
        <v>159</v>
      </c>
      <c r="N149" s="62" t="s">
        <v>159</v>
      </c>
      <c r="O149" s="62" t="s">
        <v>159</v>
      </c>
      <c r="P149" s="62" t="s">
        <v>159</v>
      </c>
      <c r="Q149" s="62" t="s">
        <v>159</v>
      </c>
      <c r="R149" s="62" t="s">
        <v>159</v>
      </c>
      <c r="S149" s="62" t="s">
        <v>159</v>
      </c>
      <c r="T149" s="62">
        <v>1</v>
      </c>
      <c r="U149" s="62">
        <v>3</v>
      </c>
      <c r="V149" s="62">
        <v>2</v>
      </c>
      <c r="W149" s="62" t="s">
        <v>159</v>
      </c>
      <c r="X149" s="62">
        <v>4</v>
      </c>
      <c r="Y149" s="62" t="s">
        <v>159</v>
      </c>
      <c r="Z149" s="62" t="s">
        <v>159</v>
      </c>
      <c r="AA149" s="72">
        <f t="shared" si="4"/>
        <v>0</v>
      </c>
      <c r="AB149" s="54">
        <f t="shared" si="5"/>
        <v>10</v>
      </c>
    </row>
    <row r="150" spans="1:28" ht="12.75">
      <c r="A150" s="74"/>
      <c r="B150" s="69" t="s">
        <v>12</v>
      </c>
      <c r="C150" s="62" t="s">
        <v>159</v>
      </c>
      <c r="D150" s="62" t="s">
        <v>159</v>
      </c>
      <c r="E150" s="62" t="s">
        <v>159</v>
      </c>
      <c r="F150" s="62" t="s">
        <v>159</v>
      </c>
      <c r="G150" s="62" t="s">
        <v>159</v>
      </c>
      <c r="H150" s="62" t="s">
        <v>159</v>
      </c>
      <c r="I150" s="62" t="s">
        <v>159</v>
      </c>
      <c r="J150" s="62" t="s">
        <v>159</v>
      </c>
      <c r="K150" s="62" t="s">
        <v>159</v>
      </c>
      <c r="L150" s="62" t="s">
        <v>159</v>
      </c>
      <c r="M150" s="62" t="s">
        <v>159</v>
      </c>
      <c r="N150" s="62" t="s">
        <v>159</v>
      </c>
      <c r="O150" s="62" t="s">
        <v>159</v>
      </c>
      <c r="P150" s="62" t="s">
        <v>159</v>
      </c>
      <c r="Q150" s="62" t="s">
        <v>159</v>
      </c>
      <c r="R150" s="62" t="s">
        <v>159</v>
      </c>
      <c r="S150" s="62" t="s">
        <v>159</v>
      </c>
      <c r="T150" s="62" t="s">
        <v>159</v>
      </c>
      <c r="U150" s="62" t="s">
        <v>159</v>
      </c>
      <c r="V150" s="62" t="s">
        <v>159</v>
      </c>
      <c r="W150" s="62">
        <v>1</v>
      </c>
      <c r="X150" s="62" t="s">
        <v>159</v>
      </c>
      <c r="Y150" s="62" t="s">
        <v>159</v>
      </c>
      <c r="Z150" s="62">
        <v>1</v>
      </c>
      <c r="AA150" s="72">
        <f t="shared" si="4"/>
        <v>0</v>
      </c>
      <c r="AB150" s="54">
        <f t="shared" si="5"/>
        <v>2</v>
      </c>
    </row>
    <row r="151" spans="1:28" ht="12.75">
      <c r="A151" s="66" t="s">
        <v>32</v>
      </c>
      <c r="B151" s="69" t="s">
        <v>10</v>
      </c>
      <c r="C151" s="62" t="s">
        <v>159</v>
      </c>
      <c r="D151" s="62" t="s">
        <v>159</v>
      </c>
      <c r="E151" s="62" t="s">
        <v>159</v>
      </c>
      <c r="F151" s="62" t="s">
        <v>159</v>
      </c>
      <c r="G151" s="62" t="s">
        <v>159</v>
      </c>
      <c r="H151" s="62" t="s">
        <v>159</v>
      </c>
      <c r="I151" s="62" t="s">
        <v>159</v>
      </c>
      <c r="J151" s="62" t="s">
        <v>159</v>
      </c>
      <c r="K151" s="62" t="s">
        <v>159</v>
      </c>
      <c r="L151" s="62" t="s">
        <v>159</v>
      </c>
      <c r="M151" s="62" t="s">
        <v>159</v>
      </c>
      <c r="N151" s="62" t="s">
        <v>159</v>
      </c>
      <c r="O151" s="62" t="s">
        <v>159</v>
      </c>
      <c r="P151" s="62" t="s">
        <v>159</v>
      </c>
      <c r="Q151" s="62" t="s">
        <v>159</v>
      </c>
      <c r="R151" s="62" t="s">
        <v>159</v>
      </c>
      <c r="S151" s="62">
        <v>1</v>
      </c>
      <c r="T151" s="62" t="s">
        <v>159</v>
      </c>
      <c r="U151" s="62" t="s">
        <v>159</v>
      </c>
      <c r="V151" s="62" t="s">
        <v>159</v>
      </c>
      <c r="W151" s="62" t="s">
        <v>159</v>
      </c>
      <c r="X151" s="62" t="s">
        <v>159</v>
      </c>
      <c r="Y151" s="62" t="s">
        <v>159</v>
      </c>
      <c r="Z151" s="62" t="s">
        <v>159</v>
      </c>
      <c r="AA151" s="72">
        <f t="shared" si="4"/>
        <v>0</v>
      </c>
      <c r="AB151" s="54">
        <f t="shared" si="5"/>
        <v>1</v>
      </c>
    </row>
    <row r="152" spans="1:28" ht="12.75">
      <c r="A152" s="63" t="s">
        <v>151</v>
      </c>
      <c r="B152" s="69" t="s">
        <v>5</v>
      </c>
      <c r="C152" s="62" t="s">
        <v>159</v>
      </c>
      <c r="D152" s="62" t="s">
        <v>159</v>
      </c>
      <c r="E152" s="62" t="s">
        <v>159</v>
      </c>
      <c r="F152" s="62" t="s">
        <v>159</v>
      </c>
      <c r="G152" s="62" t="s">
        <v>159</v>
      </c>
      <c r="H152" s="62" t="s">
        <v>159</v>
      </c>
      <c r="I152" s="62" t="s">
        <v>159</v>
      </c>
      <c r="J152" s="62" t="s">
        <v>159</v>
      </c>
      <c r="K152" s="62" t="s">
        <v>159</v>
      </c>
      <c r="L152" s="62" t="s">
        <v>159</v>
      </c>
      <c r="M152" s="62">
        <v>3</v>
      </c>
      <c r="N152" s="62" t="s">
        <v>159</v>
      </c>
      <c r="O152" s="62" t="s">
        <v>159</v>
      </c>
      <c r="P152" s="62" t="s">
        <v>159</v>
      </c>
      <c r="Q152" s="62" t="s">
        <v>159</v>
      </c>
      <c r="R152" s="62">
        <v>24</v>
      </c>
      <c r="S152" s="62">
        <v>1</v>
      </c>
      <c r="T152" s="62" t="s">
        <v>159</v>
      </c>
      <c r="U152" s="62" t="s">
        <v>159</v>
      </c>
      <c r="V152" s="62" t="s">
        <v>159</v>
      </c>
      <c r="W152" s="62" t="s">
        <v>159</v>
      </c>
      <c r="X152" s="62" t="s">
        <v>159</v>
      </c>
      <c r="Y152" s="62" t="s">
        <v>159</v>
      </c>
      <c r="Z152" s="62">
        <v>1</v>
      </c>
      <c r="AA152" s="72">
        <f t="shared" si="4"/>
        <v>3</v>
      </c>
      <c r="AB152" s="54">
        <f t="shared" si="5"/>
        <v>26</v>
      </c>
    </row>
    <row r="153" spans="1:28" ht="12.75">
      <c r="A153" s="64"/>
      <c r="B153" s="69" t="s">
        <v>6</v>
      </c>
      <c r="C153" s="62" t="s">
        <v>159</v>
      </c>
      <c r="D153" s="62">
        <v>1</v>
      </c>
      <c r="E153" s="62" t="s">
        <v>159</v>
      </c>
      <c r="F153" s="62" t="s">
        <v>159</v>
      </c>
      <c r="G153" s="62" t="s">
        <v>159</v>
      </c>
      <c r="H153" s="62">
        <v>1</v>
      </c>
      <c r="I153" s="62" t="s">
        <v>159</v>
      </c>
      <c r="J153" s="62" t="s">
        <v>159</v>
      </c>
      <c r="K153" s="62" t="s">
        <v>159</v>
      </c>
      <c r="L153" s="62">
        <v>1</v>
      </c>
      <c r="M153" s="62" t="s">
        <v>159</v>
      </c>
      <c r="N153" s="62">
        <v>5</v>
      </c>
      <c r="O153" s="62" t="s">
        <v>159</v>
      </c>
      <c r="P153" s="62" t="s">
        <v>159</v>
      </c>
      <c r="Q153" s="62" t="s">
        <v>159</v>
      </c>
      <c r="R153" s="62" t="s">
        <v>159</v>
      </c>
      <c r="S153" s="62" t="s">
        <v>159</v>
      </c>
      <c r="T153" s="62">
        <v>1</v>
      </c>
      <c r="U153" s="62">
        <v>2</v>
      </c>
      <c r="V153" s="62">
        <v>3</v>
      </c>
      <c r="W153" s="62" t="s">
        <v>159</v>
      </c>
      <c r="X153" s="62">
        <v>1</v>
      </c>
      <c r="Y153" s="62" t="s">
        <v>159</v>
      </c>
      <c r="Z153" s="62">
        <v>4</v>
      </c>
      <c r="AA153" s="72">
        <f t="shared" si="4"/>
        <v>8</v>
      </c>
      <c r="AB153" s="54">
        <f t="shared" si="5"/>
        <v>11</v>
      </c>
    </row>
    <row r="154" spans="1:28" ht="12.75">
      <c r="A154" s="64"/>
      <c r="B154" s="69" t="s">
        <v>7</v>
      </c>
      <c r="C154" s="2" t="s">
        <v>159</v>
      </c>
      <c r="D154" s="2" t="s">
        <v>159</v>
      </c>
      <c r="E154" s="2" t="s">
        <v>159</v>
      </c>
      <c r="F154" s="2" t="s">
        <v>159</v>
      </c>
      <c r="G154" s="2" t="s">
        <v>159</v>
      </c>
      <c r="H154" s="2" t="s">
        <v>159</v>
      </c>
      <c r="I154" s="2" t="s">
        <v>159</v>
      </c>
      <c r="J154" s="2" t="s">
        <v>159</v>
      </c>
      <c r="K154" s="2" t="s">
        <v>159</v>
      </c>
      <c r="L154" s="2" t="s">
        <v>159</v>
      </c>
      <c r="M154" s="2" t="s">
        <v>159</v>
      </c>
      <c r="N154" s="2" t="s">
        <v>159</v>
      </c>
      <c r="O154" s="2" t="s">
        <v>159</v>
      </c>
      <c r="P154" s="2" t="s">
        <v>159</v>
      </c>
      <c r="Q154" s="2" t="s">
        <v>159</v>
      </c>
      <c r="R154" s="2" t="s">
        <v>159</v>
      </c>
      <c r="S154" s="2" t="s">
        <v>159</v>
      </c>
      <c r="T154" s="2" t="s">
        <v>159</v>
      </c>
      <c r="U154" s="2" t="s">
        <v>159</v>
      </c>
      <c r="V154" s="2" t="s">
        <v>159</v>
      </c>
      <c r="W154" s="2" t="s">
        <v>159</v>
      </c>
      <c r="X154" s="2" t="s">
        <v>159</v>
      </c>
      <c r="Y154" s="2" t="s">
        <v>159</v>
      </c>
      <c r="Z154" s="2">
        <v>2</v>
      </c>
      <c r="AA154" s="72">
        <f t="shared" si="4"/>
        <v>0</v>
      </c>
      <c r="AB154" s="54">
        <f t="shared" si="5"/>
        <v>2</v>
      </c>
    </row>
    <row r="155" spans="1:28" ht="12.75">
      <c r="A155" s="64"/>
      <c r="B155" s="69" t="s">
        <v>8</v>
      </c>
      <c r="C155" s="62" t="s">
        <v>159</v>
      </c>
      <c r="D155" s="62" t="s">
        <v>159</v>
      </c>
      <c r="E155" s="62" t="s">
        <v>159</v>
      </c>
      <c r="F155" s="62" t="s">
        <v>159</v>
      </c>
      <c r="G155" s="62" t="s">
        <v>159</v>
      </c>
      <c r="H155" s="62" t="s">
        <v>159</v>
      </c>
      <c r="I155" s="62" t="s">
        <v>159</v>
      </c>
      <c r="J155" s="62" t="s">
        <v>159</v>
      </c>
      <c r="K155" s="62" t="s">
        <v>159</v>
      </c>
      <c r="L155" s="62" t="s">
        <v>159</v>
      </c>
      <c r="M155" s="62" t="s">
        <v>159</v>
      </c>
      <c r="N155" s="62" t="s">
        <v>159</v>
      </c>
      <c r="O155" s="62" t="s">
        <v>159</v>
      </c>
      <c r="P155" s="62" t="s">
        <v>159</v>
      </c>
      <c r="Q155" s="62">
        <v>1</v>
      </c>
      <c r="R155" s="62" t="s">
        <v>159</v>
      </c>
      <c r="S155" s="62" t="s">
        <v>159</v>
      </c>
      <c r="T155" s="62" t="s">
        <v>159</v>
      </c>
      <c r="U155" s="62" t="s">
        <v>159</v>
      </c>
      <c r="V155" s="62" t="s">
        <v>159</v>
      </c>
      <c r="W155" s="62" t="s">
        <v>159</v>
      </c>
      <c r="X155" s="62" t="s">
        <v>159</v>
      </c>
      <c r="Y155" s="62" t="s">
        <v>159</v>
      </c>
      <c r="Z155" s="62" t="s">
        <v>159</v>
      </c>
      <c r="AA155" s="72">
        <f t="shared" si="4"/>
        <v>0</v>
      </c>
      <c r="AB155" s="54">
        <f t="shared" si="5"/>
        <v>1</v>
      </c>
    </row>
    <row r="156" spans="1:28" ht="12.75">
      <c r="A156" s="64"/>
      <c r="B156" s="69" t="s">
        <v>9</v>
      </c>
      <c r="C156" s="62" t="s">
        <v>159</v>
      </c>
      <c r="D156" s="62" t="s">
        <v>159</v>
      </c>
      <c r="E156" s="62" t="s">
        <v>159</v>
      </c>
      <c r="F156" s="62" t="s">
        <v>159</v>
      </c>
      <c r="G156" s="62">
        <v>1</v>
      </c>
      <c r="H156" s="62" t="s">
        <v>159</v>
      </c>
      <c r="I156" s="62">
        <v>3</v>
      </c>
      <c r="J156" s="62">
        <v>1</v>
      </c>
      <c r="K156" s="62">
        <v>1</v>
      </c>
      <c r="L156" s="62" t="s">
        <v>159</v>
      </c>
      <c r="M156" s="62" t="s">
        <v>159</v>
      </c>
      <c r="N156" s="62">
        <v>3</v>
      </c>
      <c r="O156" s="62" t="s">
        <v>159</v>
      </c>
      <c r="P156" s="62" t="s">
        <v>159</v>
      </c>
      <c r="Q156" s="62">
        <v>1</v>
      </c>
      <c r="R156" s="62" t="s">
        <v>159</v>
      </c>
      <c r="S156" s="62">
        <v>1</v>
      </c>
      <c r="T156" s="62">
        <v>3</v>
      </c>
      <c r="U156" s="62" t="s">
        <v>159</v>
      </c>
      <c r="V156" s="62">
        <v>1</v>
      </c>
      <c r="W156" s="62">
        <v>2</v>
      </c>
      <c r="X156" s="62" t="s">
        <v>159</v>
      </c>
      <c r="Y156" s="62" t="s">
        <v>159</v>
      </c>
      <c r="Z156" s="62" t="s">
        <v>159</v>
      </c>
      <c r="AA156" s="72">
        <f t="shared" si="4"/>
        <v>9</v>
      </c>
      <c r="AB156" s="54">
        <f t="shared" si="5"/>
        <v>8</v>
      </c>
    </row>
    <row r="157" spans="1:28" ht="12.75">
      <c r="A157" s="64"/>
      <c r="B157" s="69" t="s">
        <v>10</v>
      </c>
      <c r="C157" s="62" t="s">
        <v>159</v>
      </c>
      <c r="D157" s="62" t="s">
        <v>159</v>
      </c>
      <c r="E157" s="62" t="s">
        <v>159</v>
      </c>
      <c r="F157" s="62" t="s">
        <v>159</v>
      </c>
      <c r="G157" s="62" t="s">
        <v>159</v>
      </c>
      <c r="H157" s="62" t="s">
        <v>159</v>
      </c>
      <c r="I157" s="62" t="s">
        <v>159</v>
      </c>
      <c r="J157" s="62" t="s">
        <v>159</v>
      </c>
      <c r="K157" s="62" t="s">
        <v>159</v>
      </c>
      <c r="L157" s="62" t="s">
        <v>159</v>
      </c>
      <c r="M157" s="62" t="s">
        <v>159</v>
      </c>
      <c r="N157" s="62" t="s">
        <v>159</v>
      </c>
      <c r="O157" s="62" t="s">
        <v>159</v>
      </c>
      <c r="P157" s="62" t="s">
        <v>159</v>
      </c>
      <c r="Q157" s="62" t="s">
        <v>159</v>
      </c>
      <c r="R157" s="62">
        <v>1</v>
      </c>
      <c r="S157" s="62" t="s">
        <v>159</v>
      </c>
      <c r="T157" s="62" t="s">
        <v>159</v>
      </c>
      <c r="U157" s="62" t="s">
        <v>159</v>
      </c>
      <c r="V157" s="62" t="s">
        <v>159</v>
      </c>
      <c r="W157" s="62">
        <v>1</v>
      </c>
      <c r="X157" s="62" t="s">
        <v>159</v>
      </c>
      <c r="Y157" s="62" t="s">
        <v>159</v>
      </c>
      <c r="Z157" s="62" t="s">
        <v>159</v>
      </c>
      <c r="AA157" s="72">
        <f t="shared" si="4"/>
        <v>0</v>
      </c>
      <c r="AB157" s="54">
        <f t="shared" si="5"/>
        <v>2</v>
      </c>
    </row>
    <row r="158" spans="1:28" ht="12.75">
      <c r="A158" s="65"/>
      <c r="B158" s="69" t="s">
        <v>12</v>
      </c>
      <c r="C158" s="62" t="s">
        <v>159</v>
      </c>
      <c r="D158" s="62" t="s">
        <v>159</v>
      </c>
      <c r="E158" s="62" t="s">
        <v>159</v>
      </c>
      <c r="F158" s="62" t="s">
        <v>159</v>
      </c>
      <c r="G158" s="62" t="s">
        <v>159</v>
      </c>
      <c r="H158" s="62" t="s">
        <v>159</v>
      </c>
      <c r="I158" s="62" t="s">
        <v>159</v>
      </c>
      <c r="J158" s="62" t="s">
        <v>159</v>
      </c>
      <c r="K158" s="62" t="s">
        <v>159</v>
      </c>
      <c r="L158" s="62" t="s">
        <v>159</v>
      </c>
      <c r="M158" s="62" t="s">
        <v>159</v>
      </c>
      <c r="N158" s="62" t="s">
        <v>159</v>
      </c>
      <c r="O158" s="62" t="s">
        <v>159</v>
      </c>
      <c r="P158" s="62" t="s">
        <v>159</v>
      </c>
      <c r="Q158" s="62" t="s">
        <v>159</v>
      </c>
      <c r="R158" s="62">
        <v>5</v>
      </c>
      <c r="S158" s="62" t="s">
        <v>159</v>
      </c>
      <c r="T158" s="62">
        <v>1</v>
      </c>
      <c r="U158" s="62" t="s">
        <v>159</v>
      </c>
      <c r="V158" s="62">
        <v>2</v>
      </c>
      <c r="W158" s="62" t="s">
        <v>159</v>
      </c>
      <c r="X158" s="62">
        <v>1</v>
      </c>
      <c r="Y158" s="62" t="s">
        <v>159</v>
      </c>
      <c r="Z158" s="62" t="s">
        <v>159</v>
      </c>
      <c r="AA158" s="72">
        <f t="shared" si="4"/>
        <v>0</v>
      </c>
      <c r="AB158" s="54">
        <f t="shared" si="5"/>
        <v>9</v>
      </c>
    </row>
    <row r="159" spans="1:28" ht="12.75">
      <c r="A159" s="63" t="s">
        <v>33</v>
      </c>
      <c r="B159" s="69" t="s">
        <v>5</v>
      </c>
      <c r="C159" s="62" t="s">
        <v>159</v>
      </c>
      <c r="D159" s="62" t="s">
        <v>159</v>
      </c>
      <c r="E159" s="62" t="s">
        <v>159</v>
      </c>
      <c r="F159" s="62" t="s">
        <v>159</v>
      </c>
      <c r="G159" s="62" t="s">
        <v>159</v>
      </c>
      <c r="H159" s="62" t="s">
        <v>159</v>
      </c>
      <c r="I159" s="62" t="s">
        <v>159</v>
      </c>
      <c r="J159" s="62" t="s">
        <v>159</v>
      </c>
      <c r="K159" s="62" t="s">
        <v>159</v>
      </c>
      <c r="L159" s="62" t="s">
        <v>159</v>
      </c>
      <c r="M159" s="62" t="s">
        <v>159</v>
      </c>
      <c r="N159" s="62" t="s">
        <v>159</v>
      </c>
      <c r="O159" s="62" t="s">
        <v>159</v>
      </c>
      <c r="P159" s="62" t="s">
        <v>159</v>
      </c>
      <c r="Q159" s="62" t="s">
        <v>159</v>
      </c>
      <c r="R159" s="62" t="s">
        <v>159</v>
      </c>
      <c r="S159" s="62" t="s">
        <v>159</v>
      </c>
      <c r="T159" s="62">
        <v>1</v>
      </c>
      <c r="U159" s="62" t="s">
        <v>159</v>
      </c>
      <c r="V159" s="62" t="s">
        <v>159</v>
      </c>
      <c r="W159" s="62" t="s">
        <v>159</v>
      </c>
      <c r="X159" s="62" t="s">
        <v>159</v>
      </c>
      <c r="Y159" s="62">
        <v>1</v>
      </c>
      <c r="Z159" s="62" t="s">
        <v>159</v>
      </c>
      <c r="AA159" s="72">
        <f t="shared" si="4"/>
        <v>0</v>
      </c>
      <c r="AB159" s="54">
        <f t="shared" si="5"/>
        <v>2</v>
      </c>
    </row>
    <row r="160" spans="1:28" ht="12.75">
      <c r="A160" s="64"/>
      <c r="B160" s="69" t="s">
        <v>6</v>
      </c>
      <c r="C160" s="62" t="s">
        <v>159</v>
      </c>
      <c r="D160" s="62" t="s">
        <v>159</v>
      </c>
      <c r="E160" s="62">
        <v>1</v>
      </c>
      <c r="F160" s="62" t="s">
        <v>159</v>
      </c>
      <c r="G160" s="62" t="s">
        <v>159</v>
      </c>
      <c r="H160" s="62" t="s">
        <v>159</v>
      </c>
      <c r="I160" s="62" t="s">
        <v>159</v>
      </c>
      <c r="J160" s="62">
        <v>1</v>
      </c>
      <c r="K160" s="62" t="s">
        <v>159</v>
      </c>
      <c r="L160" s="62" t="s">
        <v>159</v>
      </c>
      <c r="M160" s="62" t="s">
        <v>159</v>
      </c>
      <c r="N160" s="62">
        <v>2</v>
      </c>
      <c r="O160" s="62" t="s">
        <v>159</v>
      </c>
      <c r="P160" s="62" t="s">
        <v>159</v>
      </c>
      <c r="Q160" s="62" t="s">
        <v>159</v>
      </c>
      <c r="R160" s="62" t="s">
        <v>159</v>
      </c>
      <c r="S160" s="62" t="s">
        <v>159</v>
      </c>
      <c r="T160" s="62" t="s">
        <v>159</v>
      </c>
      <c r="U160" s="62" t="s">
        <v>159</v>
      </c>
      <c r="V160" s="62" t="s">
        <v>159</v>
      </c>
      <c r="W160" s="62" t="s">
        <v>159</v>
      </c>
      <c r="X160" s="62" t="s">
        <v>159</v>
      </c>
      <c r="Y160" s="62" t="s">
        <v>159</v>
      </c>
      <c r="Z160" s="62" t="s">
        <v>159</v>
      </c>
      <c r="AA160" s="72">
        <f t="shared" si="4"/>
        <v>4</v>
      </c>
      <c r="AB160" s="54">
        <f t="shared" si="5"/>
        <v>0</v>
      </c>
    </row>
    <row r="161" spans="1:28" ht="12.75">
      <c r="A161" s="64"/>
      <c r="B161" s="69" t="s">
        <v>7</v>
      </c>
      <c r="C161" s="62" t="s">
        <v>159</v>
      </c>
      <c r="D161" s="62" t="s">
        <v>159</v>
      </c>
      <c r="E161" s="62" t="s">
        <v>159</v>
      </c>
      <c r="F161" s="62" t="s">
        <v>159</v>
      </c>
      <c r="G161" s="62" t="s">
        <v>159</v>
      </c>
      <c r="H161" s="62" t="s">
        <v>159</v>
      </c>
      <c r="I161" s="62" t="s">
        <v>159</v>
      </c>
      <c r="J161" s="62" t="s">
        <v>159</v>
      </c>
      <c r="K161" s="62" t="s">
        <v>159</v>
      </c>
      <c r="L161" s="62" t="s">
        <v>159</v>
      </c>
      <c r="M161" s="62" t="s">
        <v>159</v>
      </c>
      <c r="N161" s="62" t="s">
        <v>159</v>
      </c>
      <c r="O161" s="62" t="s">
        <v>159</v>
      </c>
      <c r="P161" s="62" t="s">
        <v>159</v>
      </c>
      <c r="Q161" s="62" t="s">
        <v>159</v>
      </c>
      <c r="R161" s="62" t="s">
        <v>159</v>
      </c>
      <c r="S161" s="62" t="s">
        <v>159</v>
      </c>
      <c r="T161" s="62" t="s">
        <v>159</v>
      </c>
      <c r="U161" s="62" t="s">
        <v>159</v>
      </c>
      <c r="V161" s="62" t="s">
        <v>159</v>
      </c>
      <c r="W161" s="62" t="s">
        <v>159</v>
      </c>
      <c r="X161" s="62" t="s">
        <v>159</v>
      </c>
      <c r="Y161" s="62" t="s">
        <v>159</v>
      </c>
      <c r="Z161" s="62">
        <v>1</v>
      </c>
      <c r="AA161" s="72">
        <f t="shared" si="4"/>
        <v>0</v>
      </c>
      <c r="AB161" s="54">
        <f t="shared" si="5"/>
        <v>1</v>
      </c>
    </row>
    <row r="162" spans="1:28" ht="12.75">
      <c r="A162" s="64"/>
      <c r="B162" s="69" t="s">
        <v>8</v>
      </c>
      <c r="C162" s="62" t="s">
        <v>159</v>
      </c>
      <c r="D162" s="62" t="s">
        <v>159</v>
      </c>
      <c r="E162" s="62" t="s">
        <v>159</v>
      </c>
      <c r="F162" s="62" t="s">
        <v>159</v>
      </c>
      <c r="G162" s="62" t="s">
        <v>159</v>
      </c>
      <c r="H162" s="62" t="s">
        <v>159</v>
      </c>
      <c r="I162" s="62" t="s">
        <v>159</v>
      </c>
      <c r="J162" s="62" t="s">
        <v>159</v>
      </c>
      <c r="K162" s="62" t="s">
        <v>159</v>
      </c>
      <c r="L162" s="62" t="s">
        <v>159</v>
      </c>
      <c r="M162" s="62" t="s">
        <v>159</v>
      </c>
      <c r="N162" s="62" t="s">
        <v>159</v>
      </c>
      <c r="O162" s="62">
        <v>1</v>
      </c>
      <c r="P162" s="62" t="s">
        <v>159</v>
      </c>
      <c r="Q162" s="62" t="s">
        <v>159</v>
      </c>
      <c r="R162" s="62" t="s">
        <v>159</v>
      </c>
      <c r="S162" s="62" t="s">
        <v>159</v>
      </c>
      <c r="T162" s="62" t="s">
        <v>159</v>
      </c>
      <c r="U162" s="62" t="s">
        <v>159</v>
      </c>
      <c r="V162" s="62" t="s">
        <v>159</v>
      </c>
      <c r="W162" s="62" t="s">
        <v>159</v>
      </c>
      <c r="X162" s="62" t="s">
        <v>159</v>
      </c>
      <c r="Y162" s="62" t="s">
        <v>159</v>
      </c>
      <c r="Z162" s="62" t="s">
        <v>159</v>
      </c>
      <c r="AA162" s="72">
        <f t="shared" si="4"/>
        <v>0</v>
      </c>
      <c r="AB162" s="54">
        <f t="shared" si="5"/>
        <v>1</v>
      </c>
    </row>
    <row r="163" spans="1:28" ht="12.75">
      <c r="A163" s="65"/>
      <c r="B163" s="69" t="s">
        <v>9</v>
      </c>
      <c r="C163" s="62" t="s">
        <v>159</v>
      </c>
      <c r="D163" s="62" t="s">
        <v>159</v>
      </c>
      <c r="E163" s="62" t="s">
        <v>159</v>
      </c>
      <c r="F163" s="62" t="s">
        <v>159</v>
      </c>
      <c r="G163" s="62" t="s">
        <v>159</v>
      </c>
      <c r="H163" s="62" t="s">
        <v>159</v>
      </c>
      <c r="I163" s="62" t="s">
        <v>159</v>
      </c>
      <c r="J163" s="62">
        <v>1</v>
      </c>
      <c r="K163" s="62" t="s">
        <v>159</v>
      </c>
      <c r="L163" s="62" t="s">
        <v>159</v>
      </c>
      <c r="M163" s="62" t="s">
        <v>159</v>
      </c>
      <c r="N163" s="62">
        <v>1</v>
      </c>
      <c r="O163" s="62" t="s">
        <v>159</v>
      </c>
      <c r="P163" s="62" t="s">
        <v>159</v>
      </c>
      <c r="Q163" s="62">
        <v>1</v>
      </c>
      <c r="R163" s="62" t="s">
        <v>159</v>
      </c>
      <c r="S163" s="62" t="s">
        <v>159</v>
      </c>
      <c r="T163" s="62" t="s">
        <v>159</v>
      </c>
      <c r="U163" s="62" t="s">
        <v>159</v>
      </c>
      <c r="V163" s="62" t="s">
        <v>159</v>
      </c>
      <c r="W163" s="62" t="s">
        <v>159</v>
      </c>
      <c r="X163" s="62" t="s">
        <v>159</v>
      </c>
      <c r="Y163" s="62" t="s">
        <v>159</v>
      </c>
      <c r="Z163" s="62" t="s">
        <v>159</v>
      </c>
      <c r="AA163" s="72">
        <f t="shared" si="4"/>
        <v>2</v>
      </c>
      <c r="AB163" s="54">
        <f t="shared" si="5"/>
        <v>1</v>
      </c>
    </row>
  </sheetData>
  <mergeCells count="7">
    <mergeCell ref="B5:B6"/>
    <mergeCell ref="A5:A6"/>
    <mergeCell ref="A1:AB1"/>
    <mergeCell ref="AA5:AB5"/>
    <mergeCell ref="A3:AB3"/>
    <mergeCell ref="A2:AB2"/>
    <mergeCell ref="A4:AB4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6"/>
  <sheetViews>
    <sheetView zoomScale="75" zoomScaleNormal="75" workbookViewId="0" topLeftCell="A1">
      <selection activeCell="AB66" sqref="AB66"/>
    </sheetView>
  </sheetViews>
  <sheetFormatPr defaultColWidth="11.421875" defaultRowHeight="12.75"/>
  <cols>
    <col min="1" max="1" width="12.140625" style="0" customWidth="1"/>
    <col min="2" max="2" width="33.7109375" style="0" bestFit="1" customWidth="1"/>
    <col min="3" max="3" width="5.28125" style="0" bestFit="1" customWidth="1"/>
    <col min="4" max="4" width="5.140625" style="0" bestFit="1" customWidth="1"/>
    <col min="5" max="5" width="5.57421875" style="0" bestFit="1" customWidth="1"/>
    <col min="6" max="6" width="5.28125" style="0" bestFit="1" customWidth="1"/>
    <col min="7" max="7" width="5.57421875" style="0" bestFit="1" customWidth="1"/>
    <col min="8" max="8" width="5.00390625" style="0" bestFit="1" customWidth="1"/>
    <col min="9" max="9" width="4.8515625" style="0" bestFit="1" customWidth="1"/>
    <col min="10" max="10" width="5.57421875" style="0" bestFit="1" customWidth="1"/>
    <col min="11" max="11" width="5.28125" style="0" bestFit="1" customWidth="1"/>
    <col min="12" max="13" width="5.421875" style="0" bestFit="1" customWidth="1"/>
    <col min="14" max="14" width="4.57421875" style="0" bestFit="1" customWidth="1"/>
    <col min="15" max="15" width="5.28125" style="0" bestFit="1" customWidth="1"/>
    <col min="16" max="16" width="5.140625" style="0" bestFit="1" customWidth="1"/>
    <col min="17" max="17" width="5.57421875" style="0" bestFit="1" customWidth="1"/>
    <col min="18" max="18" width="5.28125" style="0" bestFit="1" customWidth="1"/>
    <col min="19" max="19" width="5.57421875" style="0" bestFit="1" customWidth="1"/>
    <col min="20" max="20" width="5.00390625" style="0" bestFit="1" customWidth="1"/>
    <col min="21" max="21" width="4.8515625" style="0" bestFit="1" customWidth="1"/>
    <col min="22" max="22" width="5.57421875" style="0" bestFit="1" customWidth="1"/>
    <col min="23" max="26" width="5.57421875" style="0" customWidth="1"/>
    <col min="27" max="27" width="9.8515625" style="0" customWidth="1"/>
    <col min="28" max="28" width="11.28125" style="0" customWidth="1"/>
    <col min="29" max="16384" width="8.8515625" style="0" customWidth="1"/>
  </cols>
  <sheetData>
    <row r="1" spans="1:28" ht="15.75">
      <c r="A1" s="79" t="s">
        <v>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1" customFormat="1" ht="12.75">
      <c r="A2" s="78" t="s">
        <v>56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28" s="1" customFormat="1" ht="12.75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28" s="1" customFormat="1" ht="12.75">
      <c r="A4" s="78" t="s">
        <v>154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1:28" s="1" customFormat="1" ht="15.75" customHeight="1">
      <c r="A5" s="87" t="s">
        <v>0</v>
      </c>
      <c r="B5" s="87" t="s">
        <v>1</v>
      </c>
      <c r="C5" s="55" t="s">
        <v>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 t="s">
        <v>3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90" t="s">
        <v>54</v>
      </c>
      <c r="AB5" s="91"/>
    </row>
    <row r="6" spans="1:28" s="14" customFormat="1" ht="23.25" customHeight="1">
      <c r="A6" s="88"/>
      <c r="B6" s="88"/>
      <c r="C6" s="56" t="s">
        <v>34</v>
      </c>
      <c r="D6" s="56" t="s">
        <v>35</v>
      </c>
      <c r="E6" s="56" t="s">
        <v>36</v>
      </c>
      <c r="F6" s="56" t="s">
        <v>37</v>
      </c>
      <c r="G6" s="56" t="s">
        <v>38</v>
      </c>
      <c r="H6" s="56" t="s">
        <v>39</v>
      </c>
      <c r="I6" s="56" t="s">
        <v>40</v>
      </c>
      <c r="J6" s="56" t="s">
        <v>41</v>
      </c>
      <c r="K6" s="56" t="s">
        <v>42</v>
      </c>
      <c r="L6" s="56" t="s">
        <v>43</v>
      </c>
      <c r="M6" s="56" t="s">
        <v>44</v>
      </c>
      <c r="N6" s="56" t="s">
        <v>45</v>
      </c>
      <c r="O6" s="56" t="s">
        <v>34</v>
      </c>
      <c r="P6" s="56" t="s">
        <v>35</v>
      </c>
      <c r="Q6" s="56" t="s">
        <v>36</v>
      </c>
      <c r="R6" s="56" t="s">
        <v>37</v>
      </c>
      <c r="S6" s="56" t="s">
        <v>38</v>
      </c>
      <c r="T6" s="56" t="s">
        <v>39</v>
      </c>
      <c r="U6" s="56" t="s">
        <v>40</v>
      </c>
      <c r="V6" s="56" t="s">
        <v>41</v>
      </c>
      <c r="W6" s="56" t="s">
        <v>42</v>
      </c>
      <c r="X6" s="56" t="s">
        <v>43</v>
      </c>
      <c r="Y6" s="56" t="s">
        <v>44</v>
      </c>
      <c r="Z6" s="56" t="s">
        <v>45</v>
      </c>
      <c r="AA6" s="13" t="s">
        <v>72</v>
      </c>
      <c r="AB6" s="13" t="s">
        <v>160</v>
      </c>
    </row>
    <row r="7" spans="1:29" ht="15" customHeight="1">
      <c r="A7" s="63" t="s">
        <v>48</v>
      </c>
      <c r="B7" s="69" t="s">
        <v>5</v>
      </c>
      <c r="C7" s="62">
        <v>2</v>
      </c>
      <c r="D7" s="62" t="s">
        <v>159</v>
      </c>
      <c r="E7" s="62" t="s">
        <v>159</v>
      </c>
      <c r="F7" s="62">
        <v>2</v>
      </c>
      <c r="G7" s="62" t="s">
        <v>159</v>
      </c>
      <c r="H7" s="62" t="s">
        <v>159</v>
      </c>
      <c r="I7" s="62" t="s">
        <v>159</v>
      </c>
      <c r="J7" s="62" t="s">
        <v>159</v>
      </c>
      <c r="K7" s="62" t="s">
        <v>159</v>
      </c>
      <c r="L7" s="62">
        <v>1</v>
      </c>
      <c r="M7" s="62" t="s">
        <v>159</v>
      </c>
      <c r="N7" s="62">
        <v>1</v>
      </c>
      <c r="O7" s="62">
        <v>1</v>
      </c>
      <c r="P7" s="62" t="s">
        <v>159</v>
      </c>
      <c r="Q7" s="62" t="s">
        <v>159</v>
      </c>
      <c r="R7" s="62" t="s">
        <v>159</v>
      </c>
      <c r="S7" s="62" t="s">
        <v>159</v>
      </c>
      <c r="T7" s="62">
        <v>1</v>
      </c>
      <c r="U7" s="62">
        <v>1</v>
      </c>
      <c r="V7" s="62" t="s">
        <v>159</v>
      </c>
      <c r="W7" s="62">
        <v>1</v>
      </c>
      <c r="X7" s="62" t="s">
        <v>159</v>
      </c>
      <c r="Y7" s="62" t="s">
        <v>159</v>
      </c>
      <c r="Z7" s="62" t="s">
        <v>159</v>
      </c>
      <c r="AA7" s="72">
        <f>SUM(C7:N7)</f>
        <v>6</v>
      </c>
      <c r="AB7" s="54">
        <f>SUM(O7:Z7)</f>
        <v>4</v>
      </c>
      <c r="AC7" s="4"/>
    </row>
    <row r="8" spans="1:29" ht="15" customHeight="1">
      <c r="A8" s="64"/>
      <c r="B8" s="69" t="s">
        <v>6</v>
      </c>
      <c r="C8" s="62">
        <v>2</v>
      </c>
      <c r="D8" s="62" t="s">
        <v>159</v>
      </c>
      <c r="E8" s="62" t="s">
        <v>159</v>
      </c>
      <c r="F8" s="62" t="s">
        <v>159</v>
      </c>
      <c r="G8" s="62" t="s">
        <v>159</v>
      </c>
      <c r="H8" s="62" t="s">
        <v>159</v>
      </c>
      <c r="I8" s="62">
        <v>1</v>
      </c>
      <c r="J8" s="62" t="s">
        <v>159</v>
      </c>
      <c r="K8" s="62">
        <v>1</v>
      </c>
      <c r="L8" s="62" t="s">
        <v>159</v>
      </c>
      <c r="M8" s="62" t="s">
        <v>159</v>
      </c>
      <c r="N8" s="62">
        <v>1</v>
      </c>
      <c r="O8" s="62" t="s">
        <v>159</v>
      </c>
      <c r="P8" s="62" t="s">
        <v>159</v>
      </c>
      <c r="Q8" s="62">
        <v>3</v>
      </c>
      <c r="R8" s="62" t="s">
        <v>159</v>
      </c>
      <c r="S8" s="62" t="s">
        <v>159</v>
      </c>
      <c r="T8" s="62" t="s">
        <v>159</v>
      </c>
      <c r="U8" s="62" t="s">
        <v>159</v>
      </c>
      <c r="V8" s="62">
        <v>1</v>
      </c>
      <c r="W8" s="62">
        <v>1</v>
      </c>
      <c r="X8" s="62" t="s">
        <v>159</v>
      </c>
      <c r="Y8" s="62" t="s">
        <v>159</v>
      </c>
      <c r="Z8" s="62">
        <v>1</v>
      </c>
      <c r="AA8" s="72">
        <f aca="true" t="shared" si="0" ref="AA8:AA58">SUM(C8:N8)</f>
        <v>5</v>
      </c>
      <c r="AB8" s="54">
        <f aca="true" t="shared" si="1" ref="AB8:AB58">SUM(O8:Z8)</f>
        <v>6</v>
      </c>
      <c r="AC8" s="4"/>
    </row>
    <row r="9" spans="1:29" ht="15" customHeight="1">
      <c r="A9" s="64"/>
      <c r="B9" s="69" t="s">
        <v>7</v>
      </c>
      <c r="C9" s="62" t="s">
        <v>159</v>
      </c>
      <c r="D9" s="62" t="s">
        <v>159</v>
      </c>
      <c r="E9" s="62">
        <v>1</v>
      </c>
      <c r="F9" s="62">
        <v>1</v>
      </c>
      <c r="G9" s="62" t="s">
        <v>159</v>
      </c>
      <c r="H9" s="62">
        <v>1</v>
      </c>
      <c r="I9" s="62" t="s">
        <v>159</v>
      </c>
      <c r="J9" s="62" t="s">
        <v>159</v>
      </c>
      <c r="K9" s="62">
        <v>1</v>
      </c>
      <c r="L9" s="62">
        <v>1</v>
      </c>
      <c r="M9" s="62" t="s">
        <v>159</v>
      </c>
      <c r="N9" s="62" t="s">
        <v>159</v>
      </c>
      <c r="O9" s="62">
        <v>1</v>
      </c>
      <c r="P9" s="62">
        <v>1</v>
      </c>
      <c r="Q9" s="62">
        <v>1</v>
      </c>
      <c r="R9" s="62">
        <v>1</v>
      </c>
      <c r="S9" s="62">
        <v>7</v>
      </c>
      <c r="T9" s="62">
        <v>1</v>
      </c>
      <c r="U9" s="62" t="s">
        <v>159</v>
      </c>
      <c r="V9" s="62" t="s">
        <v>159</v>
      </c>
      <c r="W9" s="62" t="s">
        <v>159</v>
      </c>
      <c r="X9" s="62" t="s">
        <v>159</v>
      </c>
      <c r="Y9" s="62" t="s">
        <v>159</v>
      </c>
      <c r="Z9" s="62" t="s">
        <v>159</v>
      </c>
      <c r="AA9" s="72">
        <f t="shared" si="0"/>
        <v>5</v>
      </c>
      <c r="AB9" s="54">
        <f t="shared" si="1"/>
        <v>12</v>
      </c>
      <c r="AC9" s="4"/>
    </row>
    <row r="10" spans="1:29" ht="15" customHeight="1">
      <c r="A10" s="64"/>
      <c r="B10" s="69" t="s">
        <v>10</v>
      </c>
      <c r="C10" s="62" t="s">
        <v>159</v>
      </c>
      <c r="D10" s="62" t="s">
        <v>159</v>
      </c>
      <c r="E10" s="62" t="s">
        <v>159</v>
      </c>
      <c r="F10" s="62">
        <v>3</v>
      </c>
      <c r="G10" s="62">
        <v>1</v>
      </c>
      <c r="H10" s="62">
        <v>1</v>
      </c>
      <c r="I10" s="62">
        <v>1</v>
      </c>
      <c r="J10" s="62">
        <v>2</v>
      </c>
      <c r="K10" s="62" t="s">
        <v>159</v>
      </c>
      <c r="L10" s="62">
        <v>1</v>
      </c>
      <c r="M10" s="62" t="s">
        <v>159</v>
      </c>
      <c r="N10" s="62" t="s">
        <v>159</v>
      </c>
      <c r="O10" s="62" t="s">
        <v>159</v>
      </c>
      <c r="P10" s="62" t="s">
        <v>159</v>
      </c>
      <c r="Q10" s="62" t="s">
        <v>159</v>
      </c>
      <c r="R10" s="62" t="s">
        <v>159</v>
      </c>
      <c r="S10" s="62" t="s">
        <v>159</v>
      </c>
      <c r="T10" s="62" t="s">
        <v>159</v>
      </c>
      <c r="U10" s="62" t="s">
        <v>159</v>
      </c>
      <c r="V10" s="62">
        <v>1</v>
      </c>
      <c r="W10" s="62">
        <v>1</v>
      </c>
      <c r="X10" s="62" t="s">
        <v>159</v>
      </c>
      <c r="Y10" s="62" t="s">
        <v>159</v>
      </c>
      <c r="Z10" s="62" t="s">
        <v>159</v>
      </c>
      <c r="AA10" s="72">
        <f t="shared" si="0"/>
        <v>9</v>
      </c>
      <c r="AB10" s="54">
        <f t="shared" si="1"/>
        <v>2</v>
      </c>
      <c r="AC10" s="4"/>
    </row>
    <row r="11" spans="1:29" ht="15" customHeight="1">
      <c r="A11" s="64"/>
      <c r="B11" s="69" t="s">
        <v>11</v>
      </c>
      <c r="C11" s="62" t="s">
        <v>159</v>
      </c>
      <c r="D11" s="62" t="s">
        <v>159</v>
      </c>
      <c r="E11" s="62" t="s">
        <v>159</v>
      </c>
      <c r="F11" s="62" t="s">
        <v>159</v>
      </c>
      <c r="G11" s="62" t="s">
        <v>159</v>
      </c>
      <c r="H11" s="62" t="s">
        <v>159</v>
      </c>
      <c r="I11" s="62" t="s">
        <v>159</v>
      </c>
      <c r="J11" s="62" t="s">
        <v>159</v>
      </c>
      <c r="K11" s="62" t="s">
        <v>159</v>
      </c>
      <c r="L11" s="62" t="s">
        <v>159</v>
      </c>
      <c r="M11" s="62" t="s">
        <v>159</v>
      </c>
      <c r="N11" s="62">
        <v>1</v>
      </c>
      <c r="O11" s="62">
        <v>1</v>
      </c>
      <c r="P11" s="62" t="s">
        <v>159</v>
      </c>
      <c r="Q11" s="62" t="s">
        <v>159</v>
      </c>
      <c r="R11" s="62" t="s">
        <v>159</v>
      </c>
      <c r="S11" s="62" t="s">
        <v>159</v>
      </c>
      <c r="T11" s="62" t="s">
        <v>159</v>
      </c>
      <c r="U11" s="62" t="s">
        <v>159</v>
      </c>
      <c r="V11" s="62" t="s">
        <v>159</v>
      </c>
      <c r="W11" s="62" t="s">
        <v>159</v>
      </c>
      <c r="X11" s="62" t="s">
        <v>159</v>
      </c>
      <c r="Y11" s="62" t="s">
        <v>159</v>
      </c>
      <c r="Z11" s="62" t="s">
        <v>159</v>
      </c>
      <c r="AA11" s="72">
        <f t="shared" si="0"/>
        <v>1</v>
      </c>
      <c r="AB11" s="54">
        <f t="shared" si="1"/>
        <v>1</v>
      </c>
      <c r="AC11" s="4"/>
    </row>
    <row r="12" spans="1:29" ht="15" customHeight="1">
      <c r="A12" s="65"/>
      <c r="B12" s="69" t="s">
        <v>12</v>
      </c>
      <c r="C12" s="62" t="s">
        <v>159</v>
      </c>
      <c r="D12" s="62" t="s">
        <v>159</v>
      </c>
      <c r="E12" s="62" t="s">
        <v>159</v>
      </c>
      <c r="F12" s="62">
        <v>1</v>
      </c>
      <c r="G12" s="62" t="s">
        <v>159</v>
      </c>
      <c r="H12" s="62" t="s">
        <v>159</v>
      </c>
      <c r="I12" s="62" t="s">
        <v>159</v>
      </c>
      <c r="J12" s="62" t="s">
        <v>159</v>
      </c>
      <c r="K12" s="62" t="s">
        <v>159</v>
      </c>
      <c r="L12" s="62" t="s">
        <v>159</v>
      </c>
      <c r="M12" s="62" t="s">
        <v>159</v>
      </c>
      <c r="N12" s="62" t="s">
        <v>159</v>
      </c>
      <c r="O12" s="62">
        <v>1</v>
      </c>
      <c r="P12" s="62" t="s">
        <v>159</v>
      </c>
      <c r="Q12" s="62" t="s">
        <v>159</v>
      </c>
      <c r="R12" s="62" t="s">
        <v>159</v>
      </c>
      <c r="S12" s="62" t="s">
        <v>159</v>
      </c>
      <c r="T12" s="62" t="s">
        <v>159</v>
      </c>
      <c r="U12" s="62" t="s">
        <v>159</v>
      </c>
      <c r="V12" s="62" t="s">
        <v>159</v>
      </c>
      <c r="W12" s="62" t="s">
        <v>159</v>
      </c>
      <c r="X12" s="62" t="s">
        <v>159</v>
      </c>
      <c r="Y12" s="62" t="s">
        <v>159</v>
      </c>
      <c r="Z12" s="62" t="s">
        <v>159</v>
      </c>
      <c r="AA12" s="72">
        <f t="shared" si="0"/>
        <v>1</v>
      </c>
      <c r="AB12" s="54">
        <f t="shared" si="1"/>
        <v>1</v>
      </c>
      <c r="AC12" s="4"/>
    </row>
    <row r="13" spans="1:29" ht="15" customHeight="1">
      <c r="A13" s="63" t="s">
        <v>19</v>
      </c>
      <c r="B13" s="69" t="s">
        <v>5</v>
      </c>
      <c r="C13" s="62">
        <v>1</v>
      </c>
      <c r="D13" s="62">
        <v>3</v>
      </c>
      <c r="E13" s="62">
        <v>2</v>
      </c>
      <c r="F13" s="62">
        <v>2</v>
      </c>
      <c r="G13" s="62" t="s">
        <v>159</v>
      </c>
      <c r="H13" s="62" t="s">
        <v>159</v>
      </c>
      <c r="I13" s="62">
        <v>1</v>
      </c>
      <c r="J13" s="62">
        <v>1</v>
      </c>
      <c r="K13" s="62">
        <v>4</v>
      </c>
      <c r="L13" s="62">
        <v>5</v>
      </c>
      <c r="M13" s="62">
        <v>2</v>
      </c>
      <c r="N13" s="62">
        <v>1</v>
      </c>
      <c r="O13" s="62" t="s">
        <v>159</v>
      </c>
      <c r="P13" s="62">
        <v>4</v>
      </c>
      <c r="Q13" s="62">
        <v>7</v>
      </c>
      <c r="R13" s="62">
        <v>16</v>
      </c>
      <c r="S13" s="62">
        <v>6</v>
      </c>
      <c r="T13" s="62">
        <v>7</v>
      </c>
      <c r="U13" s="62" t="s">
        <v>159</v>
      </c>
      <c r="V13" s="62">
        <v>5</v>
      </c>
      <c r="W13" s="62">
        <v>5</v>
      </c>
      <c r="X13" s="62">
        <v>2</v>
      </c>
      <c r="Y13" s="62">
        <v>5</v>
      </c>
      <c r="Z13" s="62">
        <v>9</v>
      </c>
      <c r="AA13" s="72">
        <f t="shared" si="0"/>
        <v>22</v>
      </c>
      <c r="AB13" s="54">
        <f t="shared" si="1"/>
        <v>66</v>
      </c>
      <c r="AC13" s="4"/>
    </row>
    <row r="14" spans="1:29" ht="15" customHeight="1">
      <c r="A14" s="64"/>
      <c r="B14" s="69" t="s">
        <v>6</v>
      </c>
      <c r="C14" s="62">
        <v>1</v>
      </c>
      <c r="D14" s="62" t="s">
        <v>159</v>
      </c>
      <c r="E14" s="62" t="s">
        <v>159</v>
      </c>
      <c r="F14" s="62">
        <v>1</v>
      </c>
      <c r="G14" s="62" t="s">
        <v>159</v>
      </c>
      <c r="H14" s="62" t="s">
        <v>159</v>
      </c>
      <c r="I14" s="62">
        <v>1</v>
      </c>
      <c r="J14" s="62">
        <v>1</v>
      </c>
      <c r="K14" s="62" t="s">
        <v>159</v>
      </c>
      <c r="L14" s="62" t="s">
        <v>159</v>
      </c>
      <c r="M14" s="62" t="s">
        <v>159</v>
      </c>
      <c r="N14" s="62">
        <v>1</v>
      </c>
      <c r="O14" s="62">
        <v>1</v>
      </c>
      <c r="P14" s="62">
        <v>2</v>
      </c>
      <c r="Q14" s="62">
        <v>6</v>
      </c>
      <c r="R14" s="62">
        <v>7</v>
      </c>
      <c r="S14" s="62">
        <v>3</v>
      </c>
      <c r="T14" s="62">
        <v>7</v>
      </c>
      <c r="U14" s="62">
        <v>5</v>
      </c>
      <c r="V14" s="62">
        <v>1</v>
      </c>
      <c r="W14" s="62">
        <v>6</v>
      </c>
      <c r="X14" s="62">
        <v>3</v>
      </c>
      <c r="Y14" s="62">
        <v>2</v>
      </c>
      <c r="Z14" s="62">
        <v>8</v>
      </c>
      <c r="AA14" s="72">
        <f t="shared" si="0"/>
        <v>5</v>
      </c>
      <c r="AB14" s="54">
        <f t="shared" si="1"/>
        <v>51</v>
      </c>
      <c r="AC14" s="4"/>
    </row>
    <row r="15" spans="1:29" ht="15" customHeight="1">
      <c r="A15" s="64"/>
      <c r="B15" s="69" t="s">
        <v>7</v>
      </c>
      <c r="C15" s="62" t="s">
        <v>159</v>
      </c>
      <c r="D15" s="62">
        <v>1</v>
      </c>
      <c r="E15" s="62">
        <v>3</v>
      </c>
      <c r="F15" s="62">
        <v>14</v>
      </c>
      <c r="G15" s="62">
        <v>1</v>
      </c>
      <c r="H15" s="62">
        <v>3</v>
      </c>
      <c r="I15" s="62">
        <v>2</v>
      </c>
      <c r="J15" s="62">
        <v>1</v>
      </c>
      <c r="K15" s="62">
        <v>7</v>
      </c>
      <c r="L15" s="62" t="s">
        <v>159</v>
      </c>
      <c r="M15" s="62">
        <v>4</v>
      </c>
      <c r="N15" s="62" t="s">
        <v>159</v>
      </c>
      <c r="O15" s="62">
        <v>2</v>
      </c>
      <c r="P15" s="62">
        <v>4</v>
      </c>
      <c r="Q15" s="62">
        <v>7</v>
      </c>
      <c r="R15" s="62">
        <v>2</v>
      </c>
      <c r="S15" s="62">
        <v>7</v>
      </c>
      <c r="T15" s="62">
        <v>5</v>
      </c>
      <c r="U15" s="62">
        <v>2</v>
      </c>
      <c r="V15" s="62">
        <v>4</v>
      </c>
      <c r="W15" s="62">
        <v>7</v>
      </c>
      <c r="X15" s="62">
        <v>6</v>
      </c>
      <c r="Y15" s="62">
        <v>12</v>
      </c>
      <c r="Z15" s="62">
        <v>9</v>
      </c>
      <c r="AA15" s="72">
        <f t="shared" si="0"/>
        <v>36</v>
      </c>
      <c r="AB15" s="54">
        <f t="shared" si="1"/>
        <v>67</v>
      </c>
      <c r="AC15" s="4"/>
    </row>
    <row r="16" spans="1:29" ht="15" customHeight="1">
      <c r="A16" s="64"/>
      <c r="B16" s="69" t="s">
        <v>8</v>
      </c>
      <c r="C16" s="62" t="s">
        <v>159</v>
      </c>
      <c r="D16" s="62" t="s">
        <v>159</v>
      </c>
      <c r="E16" s="62">
        <v>3</v>
      </c>
      <c r="F16" s="62" t="s">
        <v>159</v>
      </c>
      <c r="G16" s="62" t="s">
        <v>159</v>
      </c>
      <c r="H16" s="62" t="s">
        <v>159</v>
      </c>
      <c r="I16" s="62" t="s">
        <v>159</v>
      </c>
      <c r="J16" s="62" t="s">
        <v>159</v>
      </c>
      <c r="K16" s="62" t="s">
        <v>159</v>
      </c>
      <c r="L16" s="62" t="s">
        <v>159</v>
      </c>
      <c r="M16" s="62">
        <v>1</v>
      </c>
      <c r="N16" s="62">
        <v>1</v>
      </c>
      <c r="O16" s="62" t="s">
        <v>159</v>
      </c>
      <c r="P16" s="62" t="s">
        <v>159</v>
      </c>
      <c r="Q16" s="62">
        <v>1</v>
      </c>
      <c r="R16" s="62">
        <v>2</v>
      </c>
      <c r="S16" s="62" t="s">
        <v>159</v>
      </c>
      <c r="T16" s="62" t="s">
        <v>159</v>
      </c>
      <c r="U16" s="62" t="s">
        <v>159</v>
      </c>
      <c r="V16" s="62" t="s">
        <v>159</v>
      </c>
      <c r="W16" s="62">
        <v>1</v>
      </c>
      <c r="X16" s="62" t="s">
        <v>159</v>
      </c>
      <c r="Y16" s="62" t="s">
        <v>159</v>
      </c>
      <c r="Z16" s="62">
        <v>4</v>
      </c>
      <c r="AA16" s="72">
        <f t="shared" si="0"/>
        <v>5</v>
      </c>
      <c r="AB16" s="54">
        <f t="shared" si="1"/>
        <v>8</v>
      </c>
      <c r="AC16" s="4"/>
    </row>
    <row r="17" spans="1:29" ht="15" customHeight="1">
      <c r="A17" s="64"/>
      <c r="B17" s="69" t="s">
        <v>9</v>
      </c>
      <c r="C17" s="62" t="s">
        <v>159</v>
      </c>
      <c r="D17" s="62">
        <v>2</v>
      </c>
      <c r="E17" s="62" t="s">
        <v>159</v>
      </c>
      <c r="F17" s="62">
        <v>2</v>
      </c>
      <c r="G17" s="62">
        <v>1</v>
      </c>
      <c r="H17" s="62" t="s">
        <v>159</v>
      </c>
      <c r="I17" s="62">
        <v>1</v>
      </c>
      <c r="J17" s="62" t="s">
        <v>159</v>
      </c>
      <c r="K17" s="62" t="s">
        <v>159</v>
      </c>
      <c r="L17" s="62" t="s">
        <v>159</v>
      </c>
      <c r="M17" s="62">
        <v>2</v>
      </c>
      <c r="N17" s="62">
        <v>2</v>
      </c>
      <c r="O17" s="62">
        <v>1</v>
      </c>
      <c r="P17" s="62">
        <v>1</v>
      </c>
      <c r="Q17" s="62" t="s">
        <v>159</v>
      </c>
      <c r="R17" s="62" t="s">
        <v>159</v>
      </c>
      <c r="S17" s="62" t="s">
        <v>159</v>
      </c>
      <c r="T17" s="62">
        <v>1</v>
      </c>
      <c r="U17" s="62">
        <v>1</v>
      </c>
      <c r="V17" s="62" t="s">
        <v>159</v>
      </c>
      <c r="W17" s="62" t="s">
        <v>159</v>
      </c>
      <c r="X17" s="62">
        <v>2</v>
      </c>
      <c r="Y17" s="62" t="s">
        <v>159</v>
      </c>
      <c r="Z17" s="62">
        <v>2</v>
      </c>
      <c r="AA17" s="72">
        <f t="shared" si="0"/>
        <v>10</v>
      </c>
      <c r="AB17" s="54">
        <f t="shared" si="1"/>
        <v>8</v>
      </c>
      <c r="AC17" s="4"/>
    </row>
    <row r="18" spans="1:29" ht="15" customHeight="1">
      <c r="A18" s="64"/>
      <c r="B18" s="69" t="s">
        <v>10</v>
      </c>
      <c r="C18" s="62" t="s">
        <v>159</v>
      </c>
      <c r="D18" s="62">
        <v>1</v>
      </c>
      <c r="E18" s="62" t="s">
        <v>159</v>
      </c>
      <c r="F18" s="62">
        <v>1</v>
      </c>
      <c r="G18" s="62" t="s">
        <v>159</v>
      </c>
      <c r="H18" s="62" t="s">
        <v>159</v>
      </c>
      <c r="I18" s="62" t="s">
        <v>159</v>
      </c>
      <c r="J18" s="62" t="s">
        <v>159</v>
      </c>
      <c r="K18" s="62" t="s">
        <v>159</v>
      </c>
      <c r="L18" s="62" t="s">
        <v>159</v>
      </c>
      <c r="M18" s="62" t="s">
        <v>159</v>
      </c>
      <c r="N18" s="62">
        <v>3</v>
      </c>
      <c r="O18" s="62">
        <v>4</v>
      </c>
      <c r="P18" s="62" t="s">
        <v>159</v>
      </c>
      <c r="Q18" s="62">
        <v>1</v>
      </c>
      <c r="R18" s="62" t="s">
        <v>159</v>
      </c>
      <c r="S18" s="62" t="s">
        <v>159</v>
      </c>
      <c r="T18" s="62">
        <v>1</v>
      </c>
      <c r="U18" s="62">
        <v>1</v>
      </c>
      <c r="V18" s="62" t="s">
        <v>159</v>
      </c>
      <c r="W18" s="62">
        <v>2</v>
      </c>
      <c r="X18" s="62" t="s">
        <v>159</v>
      </c>
      <c r="Y18" s="62" t="s">
        <v>159</v>
      </c>
      <c r="Z18" s="62">
        <v>7</v>
      </c>
      <c r="AA18" s="72">
        <f t="shared" si="0"/>
        <v>5</v>
      </c>
      <c r="AB18" s="54">
        <f t="shared" si="1"/>
        <v>16</v>
      </c>
      <c r="AC18" s="4"/>
    </row>
    <row r="19" spans="1:29" ht="15" customHeight="1">
      <c r="A19" s="64"/>
      <c r="B19" s="69" t="s">
        <v>11</v>
      </c>
      <c r="C19" s="62" t="s">
        <v>159</v>
      </c>
      <c r="D19" s="62" t="s">
        <v>159</v>
      </c>
      <c r="E19" s="62" t="s">
        <v>159</v>
      </c>
      <c r="F19" s="62" t="s">
        <v>159</v>
      </c>
      <c r="G19" s="62" t="s">
        <v>159</v>
      </c>
      <c r="H19" s="62" t="s">
        <v>159</v>
      </c>
      <c r="I19" s="62" t="s">
        <v>159</v>
      </c>
      <c r="J19" s="62" t="s">
        <v>159</v>
      </c>
      <c r="K19" s="62" t="s">
        <v>159</v>
      </c>
      <c r="L19" s="62" t="s">
        <v>159</v>
      </c>
      <c r="M19" s="62" t="s">
        <v>159</v>
      </c>
      <c r="N19" s="62" t="s">
        <v>159</v>
      </c>
      <c r="O19" s="62" t="s">
        <v>159</v>
      </c>
      <c r="P19" s="62" t="s">
        <v>159</v>
      </c>
      <c r="Q19" s="62" t="s">
        <v>159</v>
      </c>
      <c r="R19" s="62" t="s">
        <v>159</v>
      </c>
      <c r="S19" s="62" t="s">
        <v>159</v>
      </c>
      <c r="T19" s="62">
        <v>1</v>
      </c>
      <c r="U19" s="62" t="s">
        <v>159</v>
      </c>
      <c r="V19" s="62" t="s">
        <v>159</v>
      </c>
      <c r="W19" s="62" t="s">
        <v>159</v>
      </c>
      <c r="X19" s="62">
        <v>1</v>
      </c>
      <c r="Y19" s="62" t="s">
        <v>159</v>
      </c>
      <c r="Z19" s="62">
        <v>1</v>
      </c>
      <c r="AA19" s="72">
        <f t="shared" si="0"/>
        <v>0</v>
      </c>
      <c r="AB19" s="54">
        <f t="shared" si="1"/>
        <v>3</v>
      </c>
      <c r="AC19" s="4"/>
    </row>
    <row r="20" spans="1:29" ht="15" customHeight="1">
      <c r="A20" s="65"/>
      <c r="B20" s="69" t="s">
        <v>12</v>
      </c>
      <c r="C20" s="62" t="s">
        <v>159</v>
      </c>
      <c r="D20" s="62" t="s">
        <v>159</v>
      </c>
      <c r="E20" s="62" t="s">
        <v>159</v>
      </c>
      <c r="F20" s="62" t="s">
        <v>159</v>
      </c>
      <c r="G20" s="62">
        <v>4</v>
      </c>
      <c r="H20" s="62" t="s">
        <v>159</v>
      </c>
      <c r="I20" s="62">
        <v>1</v>
      </c>
      <c r="J20" s="62" t="s">
        <v>159</v>
      </c>
      <c r="K20" s="62">
        <v>2</v>
      </c>
      <c r="L20" s="62" t="s">
        <v>159</v>
      </c>
      <c r="M20" s="62" t="s">
        <v>159</v>
      </c>
      <c r="N20" s="62">
        <v>2</v>
      </c>
      <c r="O20" s="62">
        <v>1</v>
      </c>
      <c r="P20" s="62" t="s">
        <v>159</v>
      </c>
      <c r="Q20" s="62" t="s">
        <v>159</v>
      </c>
      <c r="R20" s="62" t="s">
        <v>159</v>
      </c>
      <c r="S20" s="62">
        <v>1</v>
      </c>
      <c r="T20" s="62" t="s">
        <v>159</v>
      </c>
      <c r="U20" s="62">
        <v>4</v>
      </c>
      <c r="V20" s="62" t="s">
        <v>159</v>
      </c>
      <c r="W20" s="62">
        <v>2</v>
      </c>
      <c r="X20" s="62">
        <v>6</v>
      </c>
      <c r="Y20" s="62">
        <v>3</v>
      </c>
      <c r="Z20" s="62" t="s">
        <v>159</v>
      </c>
      <c r="AA20" s="72">
        <f t="shared" si="0"/>
        <v>9</v>
      </c>
      <c r="AB20" s="54">
        <f t="shared" si="1"/>
        <v>17</v>
      </c>
      <c r="AC20" s="4"/>
    </row>
    <row r="21" spans="1:29" ht="15" customHeight="1">
      <c r="A21" s="63" t="s">
        <v>21</v>
      </c>
      <c r="B21" s="69" t="s">
        <v>5</v>
      </c>
      <c r="C21" s="62">
        <v>11</v>
      </c>
      <c r="D21" s="62">
        <v>6</v>
      </c>
      <c r="E21" s="62">
        <v>10</v>
      </c>
      <c r="F21" s="62">
        <v>11</v>
      </c>
      <c r="G21" s="62">
        <v>14</v>
      </c>
      <c r="H21" s="62">
        <v>3</v>
      </c>
      <c r="I21" s="62">
        <v>2</v>
      </c>
      <c r="J21" s="62">
        <v>5</v>
      </c>
      <c r="K21" s="62">
        <v>2</v>
      </c>
      <c r="L21" s="62">
        <v>15</v>
      </c>
      <c r="M21" s="62">
        <v>8</v>
      </c>
      <c r="N21" s="62">
        <v>8</v>
      </c>
      <c r="O21" s="62">
        <v>1</v>
      </c>
      <c r="P21" s="62">
        <v>5</v>
      </c>
      <c r="Q21" s="62">
        <v>40</v>
      </c>
      <c r="R21" s="62">
        <v>10</v>
      </c>
      <c r="S21" s="62">
        <v>8</v>
      </c>
      <c r="T21" s="62">
        <v>14</v>
      </c>
      <c r="U21" s="62">
        <v>11</v>
      </c>
      <c r="V21" s="62">
        <v>16</v>
      </c>
      <c r="W21" s="62">
        <v>10</v>
      </c>
      <c r="X21" s="62">
        <v>14</v>
      </c>
      <c r="Y21" s="62">
        <v>15</v>
      </c>
      <c r="Z21" s="62">
        <v>12</v>
      </c>
      <c r="AA21" s="72">
        <f t="shared" si="0"/>
        <v>95</v>
      </c>
      <c r="AB21" s="54">
        <f t="shared" si="1"/>
        <v>156</v>
      </c>
      <c r="AC21" s="4"/>
    </row>
    <row r="22" spans="1:29" ht="15" customHeight="1">
      <c r="A22" s="64"/>
      <c r="B22" s="69" t="s">
        <v>6</v>
      </c>
      <c r="C22" s="62">
        <v>9</v>
      </c>
      <c r="D22" s="62">
        <v>11</v>
      </c>
      <c r="E22" s="62">
        <v>3</v>
      </c>
      <c r="F22" s="62">
        <v>1</v>
      </c>
      <c r="G22" s="62">
        <v>2</v>
      </c>
      <c r="H22" s="62">
        <v>3</v>
      </c>
      <c r="I22" s="62">
        <v>5</v>
      </c>
      <c r="J22" s="62">
        <v>1</v>
      </c>
      <c r="K22" s="62">
        <v>3</v>
      </c>
      <c r="L22" s="62">
        <v>6</v>
      </c>
      <c r="M22" s="62">
        <v>4</v>
      </c>
      <c r="N22" s="62">
        <v>7</v>
      </c>
      <c r="O22" s="62">
        <v>8</v>
      </c>
      <c r="P22" s="62">
        <v>8</v>
      </c>
      <c r="Q22" s="62">
        <v>15</v>
      </c>
      <c r="R22" s="62">
        <v>11</v>
      </c>
      <c r="S22" s="62">
        <v>9</v>
      </c>
      <c r="T22" s="62">
        <v>14</v>
      </c>
      <c r="U22" s="62">
        <v>10</v>
      </c>
      <c r="V22" s="62">
        <v>15</v>
      </c>
      <c r="W22" s="62">
        <v>15</v>
      </c>
      <c r="X22" s="62">
        <v>11</v>
      </c>
      <c r="Y22" s="62">
        <v>5</v>
      </c>
      <c r="Z22" s="62">
        <v>13</v>
      </c>
      <c r="AA22" s="72">
        <f t="shared" si="0"/>
        <v>55</v>
      </c>
      <c r="AB22" s="54">
        <f t="shared" si="1"/>
        <v>134</v>
      </c>
      <c r="AC22" s="4"/>
    </row>
    <row r="23" spans="1:29" ht="15" customHeight="1">
      <c r="A23" s="64"/>
      <c r="B23" s="69" t="s">
        <v>7</v>
      </c>
      <c r="C23" s="62">
        <v>7</v>
      </c>
      <c r="D23" s="62">
        <v>7</v>
      </c>
      <c r="E23" s="62">
        <v>4</v>
      </c>
      <c r="F23" s="62">
        <v>7</v>
      </c>
      <c r="G23" s="62">
        <v>4</v>
      </c>
      <c r="H23" s="62">
        <v>2</v>
      </c>
      <c r="I23" s="62">
        <v>6</v>
      </c>
      <c r="J23" s="62">
        <v>5</v>
      </c>
      <c r="K23" s="62">
        <v>3</v>
      </c>
      <c r="L23" s="62">
        <v>16</v>
      </c>
      <c r="M23" s="62">
        <v>6</v>
      </c>
      <c r="N23" s="62">
        <v>10</v>
      </c>
      <c r="O23" s="62">
        <v>3</v>
      </c>
      <c r="P23" s="62">
        <v>13</v>
      </c>
      <c r="Q23" s="62">
        <v>7</v>
      </c>
      <c r="R23" s="62">
        <v>11</v>
      </c>
      <c r="S23" s="62">
        <v>2</v>
      </c>
      <c r="T23" s="62">
        <v>5</v>
      </c>
      <c r="U23" s="62">
        <v>6</v>
      </c>
      <c r="V23" s="62">
        <v>9</v>
      </c>
      <c r="W23" s="62">
        <v>10</v>
      </c>
      <c r="X23" s="62">
        <v>6</v>
      </c>
      <c r="Y23" s="62">
        <v>12</v>
      </c>
      <c r="Z23" s="62">
        <v>12</v>
      </c>
      <c r="AA23" s="72">
        <f t="shared" si="0"/>
        <v>77</v>
      </c>
      <c r="AB23" s="54">
        <f t="shared" si="1"/>
        <v>96</v>
      </c>
      <c r="AC23" s="4"/>
    </row>
    <row r="24" spans="1:29" ht="15" customHeight="1">
      <c r="A24" s="64"/>
      <c r="B24" s="69" t="s">
        <v>8</v>
      </c>
      <c r="C24" s="62" t="s">
        <v>159</v>
      </c>
      <c r="D24" s="62">
        <v>1</v>
      </c>
      <c r="E24" s="62" t="s">
        <v>159</v>
      </c>
      <c r="F24" s="62" t="s">
        <v>159</v>
      </c>
      <c r="G24" s="62">
        <v>1</v>
      </c>
      <c r="H24" s="62" t="s">
        <v>159</v>
      </c>
      <c r="I24" s="62">
        <v>1</v>
      </c>
      <c r="J24" s="62">
        <v>1</v>
      </c>
      <c r="K24" s="62">
        <v>2</v>
      </c>
      <c r="L24" s="62">
        <v>4</v>
      </c>
      <c r="M24" s="62">
        <v>3</v>
      </c>
      <c r="N24" s="62">
        <v>1</v>
      </c>
      <c r="O24" s="62" t="s">
        <v>159</v>
      </c>
      <c r="P24" s="62">
        <v>3</v>
      </c>
      <c r="Q24" s="62">
        <v>1</v>
      </c>
      <c r="R24" s="62">
        <v>2</v>
      </c>
      <c r="S24" s="62">
        <v>1</v>
      </c>
      <c r="T24" s="62">
        <v>1</v>
      </c>
      <c r="U24" s="62">
        <v>3</v>
      </c>
      <c r="V24" s="62">
        <v>1</v>
      </c>
      <c r="W24" s="62">
        <v>2</v>
      </c>
      <c r="X24" s="62">
        <v>2</v>
      </c>
      <c r="Y24" s="62">
        <v>1</v>
      </c>
      <c r="Z24" s="62">
        <v>2</v>
      </c>
      <c r="AA24" s="72">
        <f t="shared" si="0"/>
        <v>14</v>
      </c>
      <c r="AB24" s="54">
        <f t="shared" si="1"/>
        <v>19</v>
      </c>
      <c r="AC24" s="4"/>
    </row>
    <row r="25" spans="1:29" ht="15" customHeight="1">
      <c r="A25" s="64"/>
      <c r="B25" s="69" t="s">
        <v>9</v>
      </c>
      <c r="C25" s="62">
        <v>4</v>
      </c>
      <c r="D25" s="62">
        <v>3</v>
      </c>
      <c r="E25" s="62" t="s">
        <v>159</v>
      </c>
      <c r="F25" s="62">
        <v>2</v>
      </c>
      <c r="G25" s="62" t="s">
        <v>159</v>
      </c>
      <c r="H25" s="62">
        <v>1</v>
      </c>
      <c r="I25" s="62">
        <v>1</v>
      </c>
      <c r="J25" s="62">
        <v>2</v>
      </c>
      <c r="K25" s="62">
        <v>2</v>
      </c>
      <c r="L25" s="62" t="s">
        <v>159</v>
      </c>
      <c r="M25" s="62">
        <v>1</v>
      </c>
      <c r="N25" s="62">
        <v>4</v>
      </c>
      <c r="O25" s="62">
        <v>4</v>
      </c>
      <c r="P25" s="62">
        <v>3</v>
      </c>
      <c r="Q25" s="62">
        <v>4</v>
      </c>
      <c r="R25" s="62">
        <v>3</v>
      </c>
      <c r="S25" s="62">
        <v>1</v>
      </c>
      <c r="T25" s="62">
        <v>3</v>
      </c>
      <c r="U25" s="62">
        <v>5</v>
      </c>
      <c r="V25" s="62">
        <v>2</v>
      </c>
      <c r="W25" s="62" t="s">
        <v>159</v>
      </c>
      <c r="X25" s="62">
        <v>1</v>
      </c>
      <c r="Y25" s="62">
        <v>3</v>
      </c>
      <c r="Z25" s="62">
        <v>3</v>
      </c>
      <c r="AA25" s="72">
        <f t="shared" si="0"/>
        <v>20</v>
      </c>
      <c r="AB25" s="54">
        <f t="shared" si="1"/>
        <v>32</v>
      </c>
      <c r="AC25" s="4"/>
    </row>
    <row r="26" spans="1:29" ht="15" customHeight="1">
      <c r="A26" s="64"/>
      <c r="B26" s="69" t="s">
        <v>10</v>
      </c>
      <c r="C26" s="62">
        <v>7</v>
      </c>
      <c r="D26" s="62">
        <v>2</v>
      </c>
      <c r="E26" s="62">
        <v>1</v>
      </c>
      <c r="F26" s="62" t="s">
        <v>159</v>
      </c>
      <c r="G26" s="62">
        <v>3</v>
      </c>
      <c r="H26" s="62" t="s">
        <v>159</v>
      </c>
      <c r="I26" s="62">
        <v>2</v>
      </c>
      <c r="J26" s="62">
        <v>3</v>
      </c>
      <c r="K26" s="62">
        <v>2</v>
      </c>
      <c r="L26" s="62">
        <v>1</v>
      </c>
      <c r="M26" s="62">
        <v>2</v>
      </c>
      <c r="N26" s="62">
        <v>3</v>
      </c>
      <c r="O26" s="62">
        <v>2</v>
      </c>
      <c r="P26" s="62" t="s">
        <v>159</v>
      </c>
      <c r="Q26" s="62">
        <v>3</v>
      </c>
      <c r="R26" s="62">
        <v>6</v>
      </c>
      <c r="S26" s="62">
        <v>2</v>
      </c>
      <c r="T26" s="62">
        <v>3</v>
      </c>
      <c r="U26" s="62">
        <v>7</v>
      </c>
      <c r="V26" s="62">
        <v>6</v>
      </c>
      <c r="W26" s="62">
        <v>1</v>
      </c>
      <c r="X26" s="62">
        <v>3</v>
      </c>
      <c r="Y26" s="62">
        <v>2</v>
      </c>
      <c r="Z26" s="62" t="s">
        <v>159</v>
      </c>
      <c r="AA26" s="72">
        <f t="shared" si="0"/>
        <v>26</v>
      </c>
      <c r="AB26" s="54">
        <f t="shared" si="1"/>
        <v>35</v>
      </c>
      <c r="AC26" s="4"/>
    </row>
    <row r="27" spans="1:29" ht="15" customHeight="1">
      <c r="A27" s="64"/>
      <c r="B27" s="69" t="s">
        <v>11</v>
      </c>
      <c r="C27" s="62" t="s">
        <v>159</v>
      </c>
      <c r="D27" s="62" t="s">
        <v>159</v>
      </c>
      <c r="E27" s="62" t="s">
        <v>159</v>
      </c>
      <c r="F27" s="62" t="s">
        <v>159</v>
      </c>
      <c r="G27" s="62" t="s">
        <v>159</v>
      </c>
      <c r="H27" s="62" t="s">
        <v>159</v>
      </c>
      <c r="I27" s="62">
        <v>1</v>
      </c>
      <c r="J27" s="62" t="s">
        <v>159</v>
      </c>
      <c r="K27" s="62" t="s">
        <v>159</v>
      </c>
      <c r="L27" s="62">
        <v>1</v>
      </c>
      <c r="M27" s="62">
        <v>1</v>
      </c>
      <c r="N27" s="62" t="s">
        <v>159</v>
      </c>
      <c r="O27" s="62" t="s">
        <v>159</v>
      </c>
      <c r="P27" s="62">
        <v>1</v>
      </c>
      <c r="Q27" s="62" t="s">
        <v>159</v>
      </c>
      <c r="R27" s="62" t="s">
        <v>159</v>
      </c>
      <c r="S27" s="62" t="s">
        <v>159</v>
      </c>
      <c r="T27" s="62" t="s">
        <v>159</v>
      </c>
      <c r="U27" s="62">
        <v>1</v>
      </c>
      <c r="V27" s="62" t="s">
        <v>159</v>
      </c>
      <c r="W27" s="62" t="s">
        <v>159</v>
      </c>
      <c r="X27" s="62" t="s">
        <v>159</v>
      </c>
      <c r="Y27" s="62">
        <v>1</v>
      </c>
      <c r="Z27" s="62">
        <v>2</v>
      </c>
      <c r="AA27" s="72">
        <f t="shared" si="0"/>
        <v>3</v>
      </c>
      <c r="AB27" s="54">
        <f t="shared" si="1"/>
        <v>5</v>
      </c>
      <c r="AC27" s="4"/>
    </row>
    <row r="28" spans="1:29" ht="15" customHeight="1">
      <c r="A28" s="65"/>
      <c r="B28" s="69" t="s">
        <v>12</v>
      </c>
      <c r="C28" s="62">
        <v>3</v>
      </c>
      <c r="D28" s="62" t="s">
        <v>159</v>
      </c>
      <c r="E28" s="62" t="s">
        <v>159</v>
      </c>
      <c r="F28" s="62">
        <v>2</v>
      </c>
      <c r="G28" s="62" t="s">
        <v>159</v>
      </c>
      <c r="H28" s="62">
        <v>1</v>
      </c>
      <c r="I28" s="62" t="s">
        <v>159</v>
      </c>
      <c r="J28" s="62" t="s">
        <v>159</v>
      </c>
      <c r="K28" s="62">
        <v>1</v>
      </c>
      <c r="L28" s="62">
        <v>2</v>
      </c>
      <c r="M28" s="62">
        <v>7</v>
      </c>
      <c r="N28" s="62">
        <v>9</v>
      </c>
      <c r="O28" s="62">
        <v>4</v>
      </c>
      <c r="P28" s="62" t="s">
        <v>159</v>
      </c>
      <c r="Q28" s="62" t="s">
        <v>159</v>
      </c>
      <c r="R28" s="62">
        <v>2</v>
      </c>
      <c r="S28" s="62">
        <v>1</v>
      </c>
      <c r="T28" s="62">
        <v>1</v>
      </c>
      <c r="U28" s="62">
        <v>1</v>
      </c>
      <c r="V28" s="62">
        <v>5</v>
      </c>
      <c r="W28" s="62" t="s">
        <v>159</v>
      </c>
      <c r="X28" s="62">
        <v>2</v>
      </c>
      <c r="Y28" s="62">
        <v>2</v>
      </c>
      <c r="Z28" s="62" t="s">
        <v>159</v>
      </c>
      <c r="AA28" s="72">
        <f t="shared" si="0"/>
        <v>25</v>
      </c>
      <c r="AB28" s="54">
        <f t="shared" si="1"/>
        <v>18</v>
      </c>
      <c r="AC28" s="4"/>
    </row>
    <row r="29" spans="1:29" ht="15" customHeight="1">
      <c r="A29" s="63" t="s">
        <v>51</v>
      </c>
      <c r="B29" s="69" t="s">
        <v>5</v>
      </c>
      <c r="C29" s="62" t="s">
        <v>159</v>
      </c>
      <c r="D29" s="62" t="s">
        <v>159</v>
      </c>
      <c r="E29" s="62" t="s">
        <v>159</v>
      </c>
      <c r="F29" s="62" t="s">
        <v>159</v>
      </c>
      <c r="G29" s="62" t="s">
        <v>159</v>
      </c>
      <c r="H29" s="62" t="s">
        <v>159</v>
      </c>
      <c r="I29" s="62" t="s">
        <v>159</v>
      </c>
      <c r="J29" s="62" t="s">
        <v>159</v>
      </c>
      <c r="K29" s="62" t="s">
        <v>159</v>
      </c>
      <c r="L29" s="62" t="s">
        <v>159</v>
      </c>
      <c r="M29" s="62" t="s">
        <v>159</v>
      </c>
      <c r="N29" s="62" t="s">
        <v>159</v>
      </c>
      <c r="O29" s="62" t="s">
        <v>159</v>
      </c>
      <c r="P29" s="62">
        <v>1</v>
      </c>
      <c r="Q29" s="62">
        <v>3</v>
      </c>
      <c r="R29" s="62" t="s">
        <v>159</v>
      </c>
      <c r="S29" s="62" t="s">
        <v>159</v>
      </c>
      <c r="T29" s="62" t="s">
        <v>159</v>
      </c>
      <c r="U29" s="62" t="s">
        <v>159</v>
      </c>
      <c r="V29" s="62" t="s">
        <v>159</v>
      </c>
      <c r="W29" s="62">
        <v>2</v>
      </c>
      <c r="X29" s="62">
        <v>1</v>
      </c>
      <c r="Y29" s="62" t="s">
        <v>159</v>
      </c>
      <c r="Z29" s="62">
        <v>3</v>
      </c>
      <c r="AA29" s="72">
        <f t="shared" si="0"/>
        <v>0</v>
      </c>
      <c r="AB29" s="54">
        <f t="shared" si="1"/>
        <v>10</v>
      </c>
      <c r="AC29" s="4"/>
    </row>
    <row r="30" spans="1:29" ht="15" customHeight="1">
      <c r="A30" s="64"/>
      <c r="B30" s="69" t="s">
        <v>6</v>
      </c>
      <c r="C30" s="62" t="s">
        <v>159</v>
      </c>
      <c r="D30" s="62" t="s">
        <v>159</v>
      </c>
      <c r="E30" s="62" t="s">
        <v>159</v>
      </c>
      <c r="F30" s="62" t="s">
        <v>159</v>
      </c>
      <c r="G30" s="62" t="s">
        <v>159</v>
      </c>
      <c r="H30" s="62" t="s">
        <v>159</v>
      </c>
      <c r="I30" s="62" t="s">
        <v>159</v>
      </c>
      <c r="J30" s="62" t="s">
        <v>159</v>
      </c>
      <c r="K30" s="62" t="s">
        <v>159</v>
      </c>
      <c r="L30" s="62" t="s">
        <v>159</v>
      </c>
      <c r="M30" s="62" t="s">
        <v>159</v>
      </c>
      <c r="N30" s="62" t="s">
        <v>159</v>
      </c>
      <c r="O30" s="62">
        <v>1</v>
      </c>
      <c r="P30" s="62" t="s">
        <v>159</v>
      </c>
      <c r="Q30" s="62">
        <v>1</v>
      </c>
      <c r="R30" s="62">
        <v>3</v>
      </c>
      <c r="S30" s="62" t="s">
        <v>159</v>
      </c>
      <c r="T30" s="62" t="s">
        <v>159</v>
      </c>
      <c r="U30" s="62">
        <v>1</v>
      </c>
      <c r="V30" s="62" t="s">
        <v>159</v>
      </c>
      <c r="W30" s="62">
        <v>2</v>
      </c>
      <c r="X30" s="62" t="s">
        <v>159</v>
      </c>
      <c r="Y30" s="62" t="s">
        <v>159</v>
      </c>
      <c r="Z30" s="62">
        <v>3</v>
      </c>
      <c r="AA30" s="72">
        <f t="shared" si="0"/>
        <v>0</v>
      </c>
      <c r="AB30" s="54">
        <f t="shared" si="1"/>
        <v>11</v>
      </c>
      <c r="AC30" s="4"/>
    </row>
    <row r="31" spans="1:29" ht="15" customHeight="1">
      <c r="A31" s="64"/>
      <c r="B31" s="69" t="s">
        <v>7</v>
      </c>
      <c r="C31" s="62" t="s">
        <v>159</v>
      </c>
      <c r="D31" s="62" t="s">
        <v>159</v>
      </c>
      <c r="E31" s="62" t="s">
        <v>159</v>
      </c>
      <c r="F31" s="62" t="s">
        <v>159</v>
      </c>
      <c r="G31" s="62" t="s">
        <v>159</v>
      </c>
      <c r="H31" s="62" t="s">
        <v>159</v>
      </c>
      <c r="I31" s="62" t="s">
        <v>159</v>
      </c>
      <c r="J31" s="62" t="s">
        <v>159</v>
      </c>
      <c r="K31" s="62" t="s">
        <v>159</v>
      </c>
      <c r="L31" s="62" t="s">
        <v>159</v>
      </c>
      <c r="M31" s="62" t="s">
        <v>159</v>
      </c>
      <c r="N31" s="62" t="s">
        <v>159</v>
      </c>
      <c r="O31" s="62" t="s">
        <v>159</v>
      </c>
      <c r="P31" s="62" t="s">
        <v>159</v>
      </c>
      <c r="Q31" s="62" t="s">
        <v>159</v>
      </c>
      <c r="R31" s="62" t="s">
        <v>159</v>
      </c>
      <c r="S31" s="62">
        <v>1</v>
      </c>
      <c r="T31" s="62" t="s">
        <v>159</v>
      </c>
      <c r="U31" s="62">
        <v>1</v>
      </c>
      <c r="V31" s="62" t="s">
        <v>159</v>
      </c>
      <c r="W31" s="62">
        <v>1</v>
      </c>
      <c r="X31" s="62">
        <v>2</v>
      </c>
      <c r="Y31" s="62">
        <v>1</v>
      </c>
      <c r="Z31" s="62">
        <v>14</v>
      </c>
      <c r="AA31" s="72">
        <f t="shared" si="0"/>
        <v>0</v>
      </c>
      <c r="AB31" s="54">
        <f t="shared" si="1"/>
        <v>20</v>
      </c>
      <c r="AC31" s="4"/>
    </row>
    <row r="32" spans="1:29" ht="15" customHeight="1">
      <c r="A32" s="64"/>
      <c r="B32" s="69" t="s">
        <v>8</v>
      </c>
      <c r="C32" s="62" t="s">
        <v>159</v>
      </c>
      <c r="D32" s="62" t="s">
        <v>159</v>
      </c>
      <c r="E32" s="62" t="s">
        <v>159</v>
      </c>
      <c r="F32" s="62" t="s">
        <v>159</v>
      </c>
      <c r="G32" s="62" t="s">
        <v>159</v>
      </c>
      <c r="H32" s="62" t="s">
        <v>159</v>
      </c>
      <c r="I32" s="62" t="s">
        <v>159</v>
      </c>
      <c r="J32" s="62" t="s">
        <v>159</v>
      </c>
      <c r="K32" s="62" t="s">
        <v>159</v>
      </c>
      <c r="L32" s="62" t="s">
        <v>159</v>
      </c>
      <c r="M32" s="62" t="s">
        <v>159</v>
      </c>
      <c r="N32" s="62" t="s">
        <v>159</v>
      </c>
      <c r="O32" s="62" t="s">
        <v>159</v>
      </c>
      <c r="P32" s="62" t="s">
        <v>159</v>
      </c>
      <c r="Q32" s="62" t="s">
        <v>159</v>
      </c>
      <c r="R32" s="62" t="s">
        <v>159</v>
      </c>
      <c r="S32" s="62" t="s">
        <v>159</v>
      </c>
      <c r="T32" s="62" t="s">
        <v>159</v>
      </c>
      <c r="U32" s="62" t="s">
        <v>159</v>
      </c>
      <c r="V32" s="62" t="s">
        <v>159</v>
      </c>
      <c r="W32" s="62" t="s">
        <v>159</v>
      </c>
      <c r="X32" s="62">
        <v>2</v>
      </c>
      <c r="Y32" s="62" t="s">
        <v>159</v>
      </c>
      <c r="Z32" s="62" t="s">
        <v>159</v>
      </c>
      <c r="AA32" s="72">
        <f t="shared" si="0"/>
        <v>0</v>
      </c>
      <c r="AB32" s="54">
        <f t="shared" si="1"/>
        <v>2</v>
      </c>
      <c r="AC32" s="4"/>
    </row>
    <row r="33" spans="1:29" ht="15" customHeight="1">
      <c r="A33" s="64"/>
      <c r="B33" s="69" t="s">
        <v>9</v>
      </c>
      <c r="C33" s="62" t="s">
        <v>159</v>
      </c>
      <c r="D33" s="62" t="s">
        <v>159</v>
      </c>
      <c r="E33" s="62" t="s">
        <v>159</v>
      </c>
      <c r="F33" s="62" t="s">
        <v>159</v>
      </c>
      <c r="G33" s="62" t="s">
        <v>159</v>
      </c>
      <c r="H33" s="62" t="s">
        <v>159</v>
      </c>
      <c r="I33" s="62" t="s">
        <v>159</v>
      </c>
      <c r="J33" s="62" t="s">
        <v>159</v>
      </c>
      <c r="K33" s="62" t="s">
        <v>159</v>
      </c>
      <c r="L33" s="62" t="s">
        <v>159</v>
      </c>
      <c r="M33" s="62" t="s">
        <v>159</v>
      </c>
      <c r="N33" s="62" t="s">
        <v>159</v>
      </c>
      <c r="O33" s="62" t="s">
        <v>159</v>
      </c>
      <c r="P33" s="62" t="s">
        <v>159</v>
      </c>
      <c r="Q33" s="62" t="s">
        <v>159</v>
      </c>
      <c r="R33" s="62" t="s">
        <v>159</v>
      </c>
      <c r="S33" s="62">
        <v>1</v>
      </c>
      <c r="T33" s="62" t="s">
        <v>159</v>
      </c>
      <c r="U33" s="62" t="s">
        <v>159</v>
      </c>
      <c r="V33" s="62">
        <v>1</v>
      </c>
      <c r="W33" s="62">
        <v>1</v>
      </c>
      <c r="X33" s="62" t="s">
        <v>159</v>
      </c>
      <c r="Y33" s="62" t="s">
        <v>159</v>
      </c>
      <c r="Z33" s="62" t="s">
        <v>159</v>
      </c>
      <c r="AA33" s="72">
        <f t="shared" si="0"/>
        <v>0</v>
      </c>
      <c r="AB33" s="54">
        <f t="shared" si="1"/>
        <v>3</v>
      </c>
      <c r="AC33" s="4"/>
    </row>
    <row r="34" spans="1:29" ht="15" customHeight="1">
      <c r="A34" s="64"/>
      <c r="B34" s="69" t="s">
        <v>10</v>
      </c>
      <c r="C34" s="62" t="s">
        <v>159</v>
      </c>
      <c r="D34" s="62" t="s">
        <v>159</v>
      </c>
      <c r="E34" s="62" t="s">
        <v>159</v>
      </c>
      <c r="F34" s="62" t="s">
        <v>159</v>
      </c>
      <c r="G34" s="62" t="s">
        <v>159</v>
      </c>
      <c r="H34" s="62" t="s">
        <v>159</v>
      </c>
      <c r="I34" s="62" t="s">
        <v>159</v>
      </c>
      <c r="J34" s="62" t="s">
        <v>159</v>
      </c>
      <c r="K34" s="62" t="s">
        <v>159</v>
      </c>
      <c r="L34" s="62" t="s">
        <v>159</v>
      </c>
      <c r="M34" s="62" t="s">
        <v>159</v>
      </c>
      <c r="N34" s="62" t="s">
        <v>159</v>
      </c>
      <c r="O34" s="62" t="s">
        <v>159</v>
      </c>
      <c r="P34" s="62" t="s">
        <v>159</v>
      </c>
      <c r="Q34" s="62" t="s">
        <v>159</v>
      </c>
      <c r="R34" s="62" t="s">
        <v>159</v>
      </c>
      <c r="S34" s="62" t="s">
        <v>159</v>
      </c>
      <c r="T34" s="62" t="s">
        <v>159</v>
      </c>
      <c r="U34" s="62">
        <v>1</v>
      </c>
      <c r="V34" s="62" t="s">
        <v>159</v>
      </c>
      <c r="W34" s="62" t="s">
        <v>159</v>
      </c>
      <c r="X34" s="62" t="s">
        <v>159</v>
      </c>
      <c r="Y34" s="62" t="s">
        <v>159</v>
      </c>
      <c r="Z34" s="62">
        <v>1</v>
      </c>
      <c r="AA34" s="72">
        <f t="shared" si="0"/>
        <v>0</v>
      </c>
      <c r="AB34" s="54">
        <f t="shared" si="1"/>
        <v>2</v>
      </c>
      <c r="AC34" s="4"/>
    </row>
    <row r="35" spans="1:29" ht="15" customHeight="1">
      <c r="A35" s="65"/>
      <c r="B35" s="69" t="s">
        <v>12</v>
      </c>
      <c r="C35" s="62" t="s">
        <v>159</v>
      </c>
      <c r="D35" s="62" t="s">
        <v>159</v>
      </c>
      <c r="E35" s="62" t="s">
        <v>159</v>
      </c>
      <c r="F35" s="62" t="s">
        <v>159</v>
      </c>
      <c r="G35" s="62" t="s">
        <v>159</v>
      </c>
      <c r="H35" s="62" t="s">
        <v>159</v>
      </c>
      <c r="I35" s="62" t="s">
        <v>159</v>
      </c>
      <c r="J35" s="62" t="s">
        <v>159</v>
      </c>
      <c r="K35" s="62" t="s">
        <v>159</v>
      </c>
      <c r="L35" s="62" t="s">
        <v>159</v>
      </c>
      <c r="M35" s="62" t="s">
        <v>159</v>
      </c>
      <c r="N35" s="62">
        <v>3</v>
      </c>
      <c r="O35" s="62" t="s">
        <v>159</v>
      </c>
      <c r="P35" s="62" t="s">
        <v>159</v>
      </c>
      <c r="Q35" s="62" t="s">
        <v>159</v>
      </c>
      <c r="R35" s="62" t="s">
        <v>159</v>
      </c>
      <c r="S35" s="62" t="s">
        <v>159</v>
      </c>
      <c r="T35" s="62" t="s">
        <v>159</v>
      </c>
      <c r="U35" s="62" t="s">
        <v>159</v>
      </c>
      <c r="V35" s="62" t="s">
        <v>159</v>
      </c>
      <c r="W35" s="62" t="s">
        <v>159</v>
      </c>
      <c r="X35" s="62" t="s">
        <v>159</v>
      </c>
      <c r="Y35" s="62" t="s">
        <v>159</v>
      </c>
      <c r="Z35" s="62" t="s">
        <v>159</v>
      </c>
      <c r="AA35" s="72">
        <f t="shared" si="0"/>
        <v>3</v>
      </c>
      <c r="AB35" s="54">
        <f t="shared" si="1"/>
        <v>0</v>
      </c>
      <c r="AC35" s="4"/>
    </row>
    <row r="36" spans="1:29" ht="15" customHeight="1">
      <c r="A36" s="63" t="s">
        <v>47</v>
      </c>
      <c r="B36" s="69" t="s">
        <v>5</v>
      </c>
      <c r="C36" s="62">
        <v>7</v>
      </c>
      <c r="D36" s="62">
        <v>3</v>
      </c>
      <c r="E36" s="62">
        <v>1</v>
      </c>
      <c r="F36" s="62">
        <v>3</v>
      </c>
      <c r="G36" s="62" t="s">
        <v>159</v>
      </c>
      <c r="H36" s="62" t="s">
        <v>159</v>
      </c>
      <c r="I36" s="62" t="s">
        <v>159</v>
      </c>
      <c r="J36" s="62">
        <v>1</v>
      </c>
      <c r="K36" s="62">
        <v>2</v>
      </c>
      <c r="L36" s="62">
        <v>3</v>
      </c>
      <c r="M36" s="62">
        <v>9</v>
      </c>
      <c r="N36" s="62">
        <v>21</v>
      </c>
      <c r="O36" s="62">
        <v>3</v>
      </c>
      <c r="P36" s="62">
        <v>3</v>
      </c>
      <c r="Q36" s="62" t="s">
        <v>159</v>
      </c>
      <c r="R36" s="62" t="s">
        <v>159</v>
      </c>
      <c r="S36" s="62">
        <v>9</v>
      </c>
      <c r="T36" s="62" t="s">
        <v>159</v>
      </c>
      <c r="U36" s="62">
        <v>6</v>
      </c>
      <c r="V36" s="62">
        <v>7</v>
      </c>
      <c r="W36" s="62">
        <v>3</v>
      </c>
      <c r="X36" s="62">
        <v>4</v>
      </c>
      <c r="Y36" s="62">
        <v>1</v>
      </c>
      <c r="Z36" s="62">
        <v>5</v>
      </c>
      <c r="AA36" s="72">
        <f t="shared" si="0"/>
        <v>50</v>
      </c>
      <c r="AB36" s="54">
        <f t="shared" si="1"/>
        <v>41</v>
      </c>
      <c r="AC36" s="4"/>
    </row>
    <row r="37" spans="1:29" ht="15" customHeight="1">
      <c r="A37" s="64"/>
      <c r="B37" s="69" t="s">
        <v>6</v>
      </c>
      <c r="C37" s="62">
        <v>3</v>
      </c>
      <c r="D37" s="62">
        <v>3</v>
      </c>
      <c r="E37" s="62">
        <v>1</v>
      </c>
      <c r="F37" s="62">
        <v>3</v>
      </c>
      <c r="G37" s="62">
        <v>1</v>
      </c>
      <c r="H37" s="62">
        <v>2</v>
      </c>
      <c r="I37" s="62">
        <v>1</v>
      </c>
      <c r="J37" s="62">
        <v>1</v>
      </c>
      <c r="K37" s="62">
        <v>2</v>
      </c>
      <c r="L37" s="62">
        <v>2</v>
      </c>
      <c r="M37" s="62">
        <v>2</v>
      </c>
      <c r="N37" s="62">
        <v>9</v>
      </c>
      <c r="O37" s="62">
        <v>3</v>
      </c>
      <c r="P37" s="62">
        <v>5</v>
      </c>
      <c r="Q37" s="62">
        <v>2</v>
      </c>
      <c r="R37" s="62">
        <v>4</v>
      </c>
      <c r="S37" s="62">
        <v>12</v>
      </c>
      <c r="T37" s="62">
        <v>5</v>
      </c>
      <c r="U37" s="62">
        <v>7</v>
      </c>
      <c r="V37" s="62">
        <v>15</v>
      </c>
      <c r="W37" s="62">
        <v>9</v>
      </c>
      <c r="X37" s="62">
        <v>6</v>
      </c>
      <c r="Y37" s="62">
        <v>1</v>
      </c>
      <c r="Z37" s="62">
        <v>10</v>
      </c>
      <c r="AA37" s="72">
        <f t="shared" si="0"/>
        <v>30</v>
      </c>
      <c r="AB37" s="54">
        <f t="shared" si="1"/>
        <v>79</v>
      </c>
      <c r="AC37" s="4"/>
    </row>
    <row r="38" spans="1:29" ht="15" customHeight="1">
      <c r="A38" s="64"/>
      <c r="B38" s="69" t="s">
        <v>7</v>
      </c>
      <c r="C38" s="62">
        <v>3</v>
      </c>
      <c r="D38" s="62">
        <v>3</v>
      </c>
      <c r="E38" s="62">
        <v>2</v>
      </c>
      <c r="F38" s="62">
        <v>7</v>
      </c>
      <c r="G38" s="62">
        <v>2</v>
      </c>
      <c r="H38" s="62">
        <v>1</v>
      </c>
      <c r="I38" s="62" t="s">
        <v>159</v>
      </c>
      <c r="J38" s="62">
        <v>1</v>
      </c>
      <c r="K38" s="62">
        <v>5</v>
      </c>
      <c r="L38" s="62">
        <v>6</v>
      </c>
      <c r="M38" s="62">
        <v>5</v>
      </c>
      <c r="N38" s="62">
        <v>16</v>
      </c>
      <c r="O38" s="62">
        <v>4</v>
      </c>
      <c r="P38" s="62">
        <v>4</v>
      </c>
      <c r="Q38" s="62">
        <v>2</v>
      </c>
      <c r="R38" s="62">
        <v>9</v>
      </c>
      <c r="S38" s="62">
        <v>10</v>
      </c>
      <c r="T38" s="62">
        <v>3</v>
      </c>
      <c r="U38" s="62">
        <v>4</v>
      </c>
      <c r="V38" s="62">
        <v>12</v>
      </c>
      <c r="W38" s="62">
        <v>10</v>
      </c>
      <c r="X38" s="62">
        <v>19</v>
      </c>
      <c r="Y38" s="62">
        <v>3</v>
      </c>
      <c r="Z38" s="62">
        <v>5</v>
      </c>
      <c r="AA38" s="72">
        <f t="shared" si="0"/>
        <v>51</v>
      </c>
      <c r="AB38" s="54">
        <f t="shared" si="1"/>
        <v>85</v>
      </c>
      <c r="AC38" s="4"/>
    </row>
    <row r="39" spans="1:29" ht="15" customHeight="1">
      <c r="A39" s="64"/>
      <c r="B39" s="69" t="s">
        <v>8</v>
      </c>
      <c r="C39" s="62">
        <v>1</v>
      </c>
      <c r="D39" s="62">
        <v>1</v>
      </c>
      <c r="E39" s="62" t="s">
        <v>159</v>
      </c>
      <c r="F39" s="62" t="s">
        <v>159</v>
      </c>
      <c r="G39" s="62" t="s">
        <v>159</v>
      </c>
      <c r="H39" s="62" t="s">
        <v>159</v>
      </c>
      <c r="I39" s="62" t="s">
        <v>159</v>
      </c>
      <c r="J39" s="62" t="s">
        <v>159</v>
      </c>
      <c r="K39" s="62">
        <v>2</v>
      </c>
      <c r="L39" s="62" t="s">
        <v>159</v>
      </c>
      <c r="M39" s="62" t="s">
        <v>159</v>
      </c>
      <c r="N39" s="62" t="s">
        <v>159</v>
      </c>
      <c r="O39" s="62" t="s">
        <v>159</v>
      </c>
      <c r="P39" s="62" t="s">
        <v>159</v>
      </c>
      <c r="Q39" s="62" t="s">
        <v>159</v>
      </c>
      <c r="R39" s="62" t="s">
        <v>159</v>
      </c>
      <c r="S39" s="62">
        <v>2</v>
      </c>
      <c r="T39" s="62" t="s">
        <v>159</v>
      </c>
      <c r="U39" s="62">
        <v>10</v>
      </c>
      <c r="V39" s="62">
        <v>4</v>
      </c>
      <c r="W39" s="62" t="s">
        <v>159</v>
      </c>
      <c r="X39" s="62">
        <v>2</v>
      </c>
      <c r="Y39" s="62">
        <v>2</v>
      </c>
      <c r="Z39" s="62">
        <v>2</v>
      </c>
      <c r="AA39" s="72">
        <f t="shared" si="0"/>
        <v>4</v>
      </c>
      <c r="AB39" s="54">
        <f t="shared" si="1"/>
        <v>22</v>
      </c>
      <c r="AC39" s="4"/>
    </row>
    <row r="40" spans="1:29" ht="15" customHeight="1">
      <c r="A40" s="64"/>
      <c r="B40" s="69" t="s">
        <v>9</v>
      </c>
      <c r="C40" s="62">
        <v>3</v>
      </c>
      <c r="D40" s="62">
        <v>2</v>
      </c>
      <c r="E40" s="62">
        <v>1</v>
      </c>
      <c r="F40" s="62" t="s">
        <v>159</v>
      </c>
      <c r="G40" s="62">
        <v>2</v>
      </c>
      <c r="H40" s="62" t="s">
        <v>159</v>
      </c>
      <c r="I40" s="62" t="s">
        <v>159</v>
      </c>
      <c r="J40" s="62">
        <v>3</v>
      </c>
      <c r="K40" s="62" t="s">
        <v>159</v>
      </c>
      <c r="L40" s="62" t="s">
        <v>159</v>
      </c>
      <c r="M40" s="62">
        <v>1</v>
      </c>
      <c r="N40" s="62" t="s">
        <v>159</v>
      </c>
      <c r="O40" s="62">
        <v>3</v>
      </c>
      <c r="P40" s="62" t="s">
        <v>159</v>
      </c>
      <c r="Q40" s="62">
        <v>2</v>
      </c>
      <c r="R40" s="62">
        <v>1</v>
      </c>
      <c r="S40" s="62">
        <v>4</v>
      </c>
      <c r="T40" s="62">
        <v>1</v>
      </c>
      <c r="U40" s="62">
        <v>2</v>
      </c>
      <c r="V40" s="62">
        <v>4</v>
      </c>
      <c r="W40" s="62" t="s">
        <v>159</v>
      </c>
      <c r="X40" s="62">
        <v>2</v>
      </c>
      <c r="Y40" s="62">
        <v>1</v>
      </c>
      <c r="Z40" s="62">
        <v>2</v>
      </c>
      <c r="AA40" s="72">
        <f t="shared" si="0"/>
        <v>12</v>
      </c>
      <c r="AB40" s="54">
        <f t="shared" si="1"/>
        <v>22</v>
      </c>
      <c r="AC40" s="4"/>
    </row>
    <row r="41" spans="1:29" ht="15" customHeight="1">
      <c r="A41" s="64"/>
      <c r="B41" s="69" t="s">
        <v>10</v>
      </c>
      <c r="C41" s="62" t="s">
        <v>159</v>
      </c>
      <c r="D41" s="62" t="s">
        <v>159</v>
      </c>
      <c r="E41" s="62" t="s">
        <v>159</v>
      </c>
      <c r="F41" s="62" t="s">
        <v>159</v>
      </c>
      <c r="G41" s="62">
        <v>1</v>
      </c>
      <c r="H41" s="62">
        <v>1</v>
      </c>
      <c r="I41" s="62" t="s">
        <v>159</v>
      </c>
      <c r="J41" s="62" t="s">
        <v>159</v>
      </c>
      <c r="K41" s="62">
        <v>1</v>
      </c>
      <c r="L41" s="62" t="s">
        <v>159</v>
      </c>
      <c r="M41" s="62" t="s">
        <v>159</v>
      </c>
      <c r="N41" s="62">
        <v>1</v>
      </c>
      <c r="O41" s="62">
        <v>3</v>
      </c>
      <c r="P41" s="62" t="s">
        <v>159</v>
      </c>
      <c r="Q41" s="62" t="s">
        <v>159</v>
      </c>
      <c r="R41" s="62">
        <v>5</v>
      </c>
      <c r="S41" s="62">
        <v>10</v>
      </c>
      <c r="T41" s="62">
        <v>4</v>
      </c>
      <c r="U41" s="62" t="s">
        <v>159</v>
      </c>
      <c r="V41" s="62">
        <v>3</v>
      </c>
      <c r="W41" s="62">
        <v>2</v>
      </c>
      <c r="X41" s="62">
        <v>1</v>
      </c>
      <c r="Y41" s="62">
        <v>1</v>
      </c>
      <c r="Z41" s="62">
        <v>2</v>
      </c>
      <c r="AA41" s="72">
        <f t="shared" si="0"/>
        <v>4</v>
      </c>
      <c r="AB41" s="54">
        <f t="shared" si="1"/>
        <v>31</v>
      </c>
      <c r="AC41" s="4"/>
    </row>
    <row r="42" spans="1:29" ht="15" customHeight="1">
      <c r="A42" s="64"/>
      <c r="B42" s="69" t="s">
        <v>11</v>
      </c>
      <c r="C42" s="62">
        <v>1</v>
      </c>
      <c r="D42" s="62">
        <v>4</v>
      </c>
      <c r="E42" s="62" t="s">
        <v>159</v>
      </c>
      <c r="F42" s="62" t="s">
        <v>159</v>
      </c>
      <c r="G42" s="62" t="s">
        <v>159</v>
      </c>
      <c r="H42" s="62">
        <v>2</v>
      </c>
      <c r="I42" s="62" t="s">
        <v>159</v>
      </c>
      <c r="J42" s="62" t="s">
        <v>159</v>
      </c>
      <c r="K42" s="62">
        <v>1</v>
      </c>
      <c r="L42" s="62">
        <v>1</v>
      </c>
      <c r="M42" s="62" t="s">
        <v>159</v>
      </c>
      <c r="N42" s="62">
        <v>2</v>
      </c>
      <c r="O42" s="62">
        <v>3</v>
      </c>
      <c r="P42" s="62">
        <v>1</v>
      </c>
      <c r="Q42" s="62">
        <v>1</v>
      </c>
      <c r="R42" s="62" t="s">
        <v>159</v>
      </c>
      <c r="S42" s="62" t="s">
        <v>159</v>
      </c>
      <c r="T42" s="62" t="s">
        <v>159</v>
      </c>
      <c r="U42" s="62" t="s">
        <v>159</v>
      </c>
      <c r="V42" s="62">
        <v>1</v>
      </c>
      <c r="W42" s="62" t="s">
        <v>159</v>
      </c>
      <c r="X42" s="62">
        <v>2</v>
      </c>
      <c r="Y42" s="62" t="s">
        <v>159</v>
      </c>
      <c r="Z42" s="62" t="s">
        <v>159</v>
      </c>
      <c r="AA42" s="72">
        <f t="shared" si="0"/>
        <v>11</v>
      </c>
      <c r="AB42" s="54">
        <f t="shared" si="1"/>
        <v>8</v>
      </c>
      <c r="AC42" s="4"/>
    </row>
    <row r="43" spans="1:29" ht="15" customHeight="1">
      <c r="A43" s="65"/>
      <c r="B43" s="69" t="s">
        <v>12</v>
      </c>
      <c r="C43" s="62">
        <v>1</v>
      </c>
      <c r="D43" s="62" t="s">
        <v>159</v>
      </c>
      <c r="E43" s="62" t="s">
        <v>159</v>
      </c>
      <c r="F43" s="62" t="s">
        <v>159</v>
      </c>
      <c r="G43" s="62">
        <v>1</v>
      </c>
      <c r="H43" s="62" t="s">
        <v>159</v>
      </c>
      <c r="I43" s="62" t="s">
        <v>159</v>
      </c>
      <c r="J43" s="62" t="s">
        <v>159</v>
      </c>
      <c r="K43" s="62" t="s">
        <v>159</v>
      </c>
      <c r="L43" s="62">
        <v>2</v>
      </c>
      <c r="M43" s="62">
        <v>1</v>
      </c>
      <c r="N43" s="62">
        <v>7</v>
      </c>
      <c r="O43" s="62">
        <v>2</v>
      </c>
      <c r="P43" s="62">
        <v>1</v>
      </c>
      <c r="Q43" s="62" t="s">
        <v>159</v>
      </c>
      <c r="R43" s="62">
        <v>1</v>
      </c>
      <c r="S43" s="62">
        <v>9</v>
      </c>
      <c r="T43" s="62" t="s">
        <v>159</v>
      </c>
      <c r="U43" s="62">
        <v>1</v>
      </c>
      <c r="V43" s="62" t="s">
        <v>159</v>
      </c>
      <c r="W43" s="62">
        <v>1</v>
      </c>
      <c r="X43" s="62">
        <v>1</v>
      </c>
      <c r="Y43" s="62">
        <v>4</v>
      </c>
      <c r="Z43" s="62" t="s">
        <v>159</v>
      </c>
      <c r="AA43" s="72">
        <f t="shared" si="0"/>
        <v>12</v>
      </c>
      <c r="AB43" s="54">
        <f t="shared" si="1"/>
        <v>20</v>
      </c>
      <c r="AC43" s="4"/>
    </row>
    <row r="44" spans="1:29" ht="15" customHeight="1">
      <c r="A44" s="63" t="s">
        <v>14</v>
      </c>
      <c r="B44" s="69" t="s">
        <v>5</v>
      </c>
      <c r="C44" s="62">
        <v>2</v>
      </c>
      <c r="D44" s="62">
        <v>1</v>
      </c>
      <c r="E44" s="62">
        <v>17</v>
      </c>
      <c r="F44" s="62">
        <v>4</v>
      </c>
      <c r="G44" s="62">
        <v>4</v>
      </c>
      <c r="H44" s="62">
        <v>2</v>
      </c>
      <c r="I44" s="62">
        <v>4</v>
      </c>
      <c r="J44" s="62">
        <v>14</v>
      </c>
      <c r="K44" s="62">
        <v>9</v>
      </c>
      <c r="L44" s="62">
        <v>6</v>
      </c>
      <c r="M44" s="62">
        <v>4</v>
      </c>
      <c r="N44" s="62">
        <v>19</v>
      </c>
      <c r="O44" s="62">
        <v>3</v>
      </c>
      <c r="P44" s="62" t="s">
        <v>159</v>
      </c>
      <c r="Q44" s="62">
        <v>9</v>
      </c>
      <c r="R44" s="62">
        <v>2</v>
      </c>
      <c r="S44" s="62">
        <v>2</v>
      </c>
      <c r="T44" s="62">
        <v>3</v>
      </c>
      <c r="U44" s="62">
        <v>1</v>
      </c>
      <c r="V44" s="62">
        <v>2</v>
      </c>
      <c r="W44" s="62">
        <v>1</v>
      </c>
      <c r="X44" s="62">
        <v>2</v>
      </c>
      <c r="Y44" s="62">
        <v>3</v>
      </c>
      <c r="Z44" s="62" t="s">
        <v>159</v>
      </c>
      <c r="AA44" s="72">
        <f t="shared" si="0"/>
        <v>86</v>
      </c>
      <c r="AB44" s="54">
        <f t="shared" si="1"/>
        <v>28</v>
      </c>
      <c r="AC44" s="4"/>
    </row>
    <row r="45" spans="1:29" ht="15" customHeight="1">
      <c r="A45" s="67"/>
      <c r="B45" s="69" t="s">
        <v>6</v>
      </c>
      <c r="C45" s="62">
        <v>2</v>
      </c>
      <c r="D45" s="62">
        <v>3</v>
      </c>
      <c r="E45" s="62">
        <v>2</v>
      </c>
      <c r="F45" s="62">
        <v>4</v>
      </c>
      <c r="G45" s="62">
        <v>6</v>
      </c>
      <c r="H45" s="62">
        <v>3</v>
      </c>
      <c r="I45" s="62">
        <v>5</v>
      </c>
      <c r="J45" s="62">
        <v>2</v>
      </c>
      <c r="K45" s="62">
        <v>1</v>
      </c>
      <c r="L45" s="62">
        <v>3</v>
      </c>
      <c r="M45" s="62">
        <v>1</v>
      </c>
      <c r="N45" s="62">
        <v>35</v>
      </c>
      <c r="O45" s="62">
        <v>6</v>
      </c>
      <c r="P45" s="62" t="s">
        <v>159</v>
      </c>
      <c r="Q45" s="62">
        <v>4</v>
      </c>
      <c r="R45" s="62">
        <v>6</v>
      </c>
      <c r="S45" s="62">
        <v>19</v>
      </c>
      <c r="T45" s="62">
        <v>2</v>
      </c>
      <c r="U45" s="62">
        <v>5</v>
      </c>
      <c r="V45" s="62">
        <v>5</v>
      </c>
      <c r="W45" s="62">
        <v>1</v>
      </c>
      <c r="X45" s="62">
        <v>4</v>
      </c>
      <c r="Y45" s="62">
        <v>5</v>
      </c>
      <c r="Z45" s="62">
        <v>5</v>
      </c>
      <c r="AA45" s="72">
        <f t="shared" si="0"/>
        <v>67</v>
      </c>
      <c r="AB45" s="54">
        <f t="shared" si="1"/>
        <v>62</v>
      </c>
      <c r="AC45" s="4"/>
    </row>
    <row r="46" spans="1:29" ht="15" customHeight="1">
      <c r="A46" s="64"/>
      <c r="B46" s="69" t="s">
        <v>7</v>
      </c>
      <c r="C46" s="62">
        <v>2</v>
      </c>
      <c r="D46" s="62">
        <v>4</v>
      </c>
      <c r="E46" s="62">
        <v>1</v>
      </c>
      <c r="F46" s="62">
        <v>9</v>
      </c>
      <c r="G46" s="62">
        <v>1</v>
      </c>
      <c r="H46" s="62">
        <v>3</v>
      </c>
      <c r="I46" s="62">
        <v>26</v>
      </c>
      <c r="J46" s="62">
        <v>21</v>
      </c>
      <c r="K46" s="62">
        <v>10</v>
      </c>
      <c r="L46" s="62">
        <v>9</v>
      </c>
      <c r="M46" s="62">
        <v>6</v>
      </c>
      <c r="N46" s="62">
        <v>63</v>
      </c>
      <c r="O46" s="62">
        <v>5</v>
      </c>
      <c r="P46" s="62">
        <v>3</v>
      </c>
      <c r="Q46" s="62" t="s">
        <v>159</v>
      </c>
      <c r="R46" s="62">
        <v>1</v>
      </c>
      <c r="S46" s="62">
        <v>7</v>
      </c>
      <c r="T46" s="62">
        <v>1</v>
      </c>
      <c r="U46" s="62">
        <v>8</v>
      </c>
      <c r="V46" s="62">
        <v>5</v>
      </c>
      <c r="W46" s="62">
        <v>1</v>
      </c>
      <c r="X46" s="62">
        <v>3</v>
      </c>
      <c r="Y46" s="62">
        <v>2</v>
      </c>
      <c r="Z46" s="62" t="s">
        <v>159</v>
      </c>
      <c r="AA46" s="72">
        <f t="shared" si="0"/>
        <v>155</v>
      </c>
      <c r="AB46" s="54">
        <f t="shared" si="1"/>
        <v>36</v>
      </c>
      <c r="AC46" s="4"/>
    </row>
    <row r="47" spans="1:29" ht="15" customHeight="1">
      <c r="A47" s="64"/>
      <c r="B47" s="69" t="s">
        <v>8</v>
      </c>
      <c r="C47" s="62" t="s">
        <v>159</v>
      </c>
      <c r="D47" s="62">
        <v>1</v>
      </c>
      <c r="E47" s="62">
        <v>1</v>
      </c>
      <c r="F47" s="62" t="s">
        <v>159</v>
      </c>
      <c r="G47" s="62">
        <v>1</v>
      </c>
      <c r="H47" s="62">
        <v>1</v>
      </c>
      <c r="I47" s="62">
        <v>1</v>
      </c>
      <c r="J47" s="62">
        <v>3</v>
      </c>
      <c r="K47" s="62">
        <v>2</v>
      </c>
      <c r="L47" s="62">
        <v>1</v>
      </c>
      <c r="M47" s="62">
        <v>1</v>
      </c>
      <c r="N47" s="62">
        <v>5</v>
      </c>
      <c r="O47" s="62" t="s">
        <v>159</v>
      </c>
      <c r="P47" s="62">
        <v>1</v>
      </c>
      <c r="Q47" s="62">
        <v>1</v>
      </c>
      <c r="R47" s="62">
        <v>1</v>
      </c>
      <c r="S47" s="62">
        <v>2</v>
      </c>
      <c r="T47" s="62" t="s">
        <v>159</v>
      </c>
      <c r="U47" s="62">
        <v>2</v>
      </c>
      <c r="V47" s="62">
        <v>1</v>
      </c>
      <c r="W47" s="62">
        <v>3</v>
      </c>
      <c r="X47" s="62">
        <v>1</v>
      </c>
      <c r="Y47" s="62">
        <v>2</v>
      </c>
      <c r="Z47" s="62">
        <v>2</v>
      </c>
      <c r="AA47" s="72">
        <f t="shared" si="0"/>
        <v>17</v>
      </c>
      <c r="AB47" s="54">
        <f t="shared" si="1"/>
        <v>16</v>
      </c>
      <c r="AC47" s="4"/>
    </row>
    <row r="48" spans="1:29" ht="15" customHeight="1">
      <c r="A48" s="64"/>
      <c r="B48" s="69" t="s">
        <v>9</v>
      </c>
      <c r="C48" s="62">
        <v>1</v>
      </c>
      <c r="D48" s="62">
        <v>2</v>
      </c>
      <c r="E48" s="62">
        <v>1</v>
      </c>
      <c r="F48" s="62">
        <v>1</v>
      </c>
      <c r="G48" s="62">
        <v>2</v>
      </c>
      <c r="H48" s="62" t="s">
        <v>159</v>
      </c>
      <c r="I48" s="62">
        <v>1</v>
      </c>
      <c r="J48" s="62">
        <v>4</v>
      </c>
      <c r="K48" s="62" t="s">
        <v>159</v>
      </c>
      <c r="L48" s="62">
        <v>2</v>
      </c>
      <c r="M48" s="62">
        <v>1</v>
      </c>
      <c r="N48" s="62">
        <v>4</v>
      </c>
      <c r="O48" s="62">
        <v>2</v>
      </c>
      <c r="P48" s="62" t="s">
        <v>159</v>
      </c>
      <c r="Q48" s="62" t="s">
        <v>159</v>
      </c>
      <c r="R48" s="62">
        <v>3</v>
      </c>
      <c r="S48" s="62">
        <v>2</v>
      </c>
      <c r="T48" s="62">
        <v>3</v>
      </c>
      <c r="U48" s="62" t="s">
        <v>159</v>
      </c>
      <c r="V48" s="62" t="s">
        <v>159</v>
      </c>
      <c r="W48" s="62">
        <v>2</v>
      </c>
      <c r="X48" s="62">
        <v>3</v>
      </c>
      <c r="Y48" s="62" t="s">
        <v>159</v>
      </c>
      <c r="Z48" s="62">
        <v>4</v>
      </c>
      <c r="AA48" s="72">
        <f t="shared" si="0"/>
        <v>19</v>
      </c>
      <c r="AB48" s="54">
        <f t="shared" si="1"/>
        <v>19</v>
      </c>
      <c r="AC48" s="4"/>
    </row>
    <row r="49" spans="1:29" ht="15" customHeight="1">
      <c r="A49" s="64"/>
      <c r="B49" s="69" t="s">
        <v>10</v>
      </c>
      <c r="C49" s="62">
        <v>4</v>
      </c>
      <c r="D49" s="62">
        <v>5</v>
      </c>
      <c r="E49" s="62">
        <v>3</v>
      </c>
      <c r="F49" s="62">
        <v>1</v>
      </c>
      <c r="G49" s="62">
        <v>1</v>
      </c>
      <c r="H49" s="62">
        <v>2</v>
      </c>
      <c r="I49" s="62">
        <v>2</v>
      </c>
      <c r="J49" s="62">
        <v>4</v>
      </c>
      <c r="K49" s="62">
        <v>1</v>
      </c>
      <c r="L49" s="62">
        <v>5</v>
      </c>
      <c r="M49" s="62">
        <v>2</v>
      </c>
      <c r="N49" s="62" t="s">
        <v>159</v>
      </c>
      <c r="O49" s="62">
        <v>1</v>
      </c>
      <c r="P49" s="62" t="s">
        <v>159</v>
      </c>
      <c r="Q49" s="62">
        <v>1</v>
      </c>
      <c r="R49" s="62" t="s">
        <v>159</v>
      </c>
      <c r="S49" s="62" t="s">
        <v>159</v>
      </c>
      <c r="T49" s="62">
        <v>3</v>
      </c>
      <c r="U49" s="62">
        <v>3</v>
      </c>
      <c r="V49" s="62" t="s">
        <v>159</v>
      </c>
      <c r="W49" s="62">
        <v>1</v>
      </c>
      <c r="X49" s="62" t="s">
        <v>159</v>
      </c>
      <c r="Y49" s="62">
        <v>1</v>
      </c>
      <c r="Z49" s="62">
        <v>1</v>
      </c>
      <c r="AA49" s="72">
        <f t="shared" si="0"/>
        <v>30</v>
      </c>
      <c r="AB49" s="54">
        <f t="shared" si="1"/>
        <v>11</v>
      </c>
      <c r="AC49" s="4"/>
    </row>
    <row r="50" spans="1:29" ht="15" customHeight="1">
      <c r="A50" s="64"/>
      <c r="B50" s="69" t="s">
        <v>11</v>
      </c>
      <c r="C50" s="62" t="s">
        <v>159</v>
      </c>
      <c r="D50" s="62">
        <v>1</v>
      </c>
      <c r="E50" s="62">
        <v>1</v>
      </c>
      <c r="F50" s="62">
        <v>3</v>
      </c>
      <c r="G50" s="62" t="s">
        <v>159</v>
      </c>
      <c r="H50" s="62" t="s">
        <v>159</v>
      </c>
      <c r="I50" s="62" t="s">
        <v>159</v>
      </c>
      <c r="J50" s="62" t="s">
        <v>159</v>
      </c>
      <c r="K50" s="62" t="s">
        <v>159</v>
      </c>
      <c r="L50" s="62">
        <v>2</v>
      </c>
      <c r="M50" s="62">
        <v>2</v>
      </c>
      <c r="N50" s="62">
        <v>1</v>
      </c>
      <c r="O50" s="62" t="s">
        <v>159</v>
      </c>
      <c r="P50" s="62" t="s">
        <v>159</v>
      </c>
      <c r="Q50" s="62">
        <v>1</v>
      </c>
      <c r="R50" s="62">
        <v>2</v>
      </c>
      <c r="S50" s="62" t="s">
        <v>159</v>
      </c>
      <c r="T50" s="62" t="s">
        <v>159</v>
      </c>
      <c r="U50" s="62" t="s">
        <v>159</v>
      </c>
      <c r="V50" s="62" t="s">
        <v>159</v>
      </c>
      <c r="W50" s="62">
        <v>1</v>
      </c>
      <c r="X50" s="62">
        <v>1</v>
      </c>
      <c r="Y50" s="62" t="s">
        <v>159</v>
      </c>
      <c r="Z50" s="62">
        <v>1</v>
      </c>
      <c r="AA50" s="72">
        <f t="shared" si="0"/>
        <v>10</v>
      </c>
      <c r="AB50" s="54">
        <f t="shared" si="1"/>
        <v>6</v>
      </c>
      <c r="AC50" s="4"/>
    </row>
    <row r="51" spans="1:29" ht="15" customHeight="1">
      <c r="A51" s="65"/>
      <c r="B51" s="69" t="s">
        <v>12</v>
      </c>
      <c r="C51" s="62">
        <v>3</v>
      </c>
      <c r="D51" s="62" t="s">
        <v>159</v>
      </c>
      <c r="E51" s="62">
        <v>1</v>
      </c>
      <c r="F51" s="62">
        <v>5</v>
      </c>
      <c r="G51" s="62">
        <v>2</v>
      </c>
      <c r="H51" s="62">
        <v>2</v>
      </c>
      <c r="I51" s="62">
        <v>5</v>
      </c>
      <c r="J51" s="62" t="s">
        <v>159</v>
      </c>
      <c r="K51" s="62">
        <v>1</v>
      </c>
      <c r="L51" s="62">
        <v>5</v>
      </c>
      <c r="M51" s="62">
        <v>6</v>
      </c>
      <c r="N51" s="62">
        <v>12</v>
      </c>
      <c r="O51" s="62">
        <v>16</v>
      </c>
      <c r="P51" s="62">
        <v>1</v>
      </c>
      <c r="Q51" s="62">
        <v>3</v>
      </c>
      <c r="R51" s="62">
        <v>3</v>
      </c>
      <c r="S51" s="62">
        <v>10</v>
      </c>
      <c r="T51" s="62">
        <v>9</v>
      </c>
      <c r="U51" s="62" t="s">
        <v>159</v>
      </c>
      <c r="V51" s="62">
        <v>1</v>
      </c>
      <c r="W51" s="62">
        <v>1</v>
      </c>
      <c r="X51" s="62" t="s">
        <v>159</v>
      </c>
      <c r="Y51" s="62">
        <v>1</v>
      </c>
      <c r="Z51" s="62">
        <v>7</v>
      </c>
      <c r="AA51" s="72">
        <f t="shared" si="0"/>
        <v>42</v>
      </c>
      <c r="AB51" s="54">
        <f t="shared" si="1"/>
        <v>52</v>
      </c>
      <c r="AC51" s="4"/>
    </row>
    <row r="52" spans="1:29" ht="15" customHeight="1">
      <c r="A52" s="60" t="s">
        <v>52</v>
      </c>
      <c r="B52" s="69" t="s">
        <v>5</v>
      </c>
      <c r="C52" s="62" t="s">
        <v>159</v>
      </c>
      <c r="D52" s="62" t="s">
        <v>159</v>
      </c>
      <c r="E52" s="62" t="s">
        <v>159</v>
      </c>
      <c r="F52" s="62" t="s">
        <v>159</v>
      </c>
      <c r="G52" s="62">
        <v>4</v>
      </c>
      <c r="H52" s="62">
        <v>1</v>
      </c>
      <c r="I52" s="62" t="s">
        <v>159</v>
      </c>
      <c r="J52" s="62" t="s">
        <v>159</v>
      </c>
      <c r="K52" s="62" t="s">
        <v>159</v>
      </c>
      <c r="L52" s="62" t="s">
        <v>159</v>
      </c>
      <c r="M52" s="62" t="s">
        <v>159</v>
      </c>
      <c r="N52" s="62" t="s">
        <v>159</v>
      </c>
      <c r="O52" s="62" t="s">
        <v>159</v>
      </c>
      <c r="P52" s="62" t="s">
        <v>159</v>
      </c>
      <c r="Q52" s="62" t="s">
        <v>159</v>
      </c>
      <c r="R52" s="62" t="s">
        <v>159</v>
      </c>
      <c r="S52" s="62" t="s">
        <v>159</v>
      </c>
      <c r="T52" s="62">
        <v>1</v>
      </c>
      <c r="U52" s="62" t="s">
        <v>159</v>
      </c>
      <c r="V52" s="62" t="s">
        <v>159</v>
      </c>
      <c r="W52" s="62">
        <v>6</v>
      </c>
      <c r="X52" s="62">
        <v>3</v>
      </c>
      <c r="Y52" s="62">
        <v>2</v>
      </c>
      <c r="Z52" s="62" t="s">
        <v>159</v>
      </c>
      <c r="AA52" s="72">
        <f t="shared" si="0"/>
        <v>5</v>
      </c>
      <c r="AB52" s="54">
        <f t="shared" si="1"/>
        <v>12</v>
      </c>
      <c r="AC52" s="4"/>
    </row>
    <row r="53" spans="1:29" ht="15" customHeight="1">
      <c r="A53" s="59"/>
      <c r="B53" s="69" t="s">
        <v>6</v>
      </c>
      <c r="C53" s="62" t="s">
        <v>159</v>
      </c>
      <c r="D53" s="62" t="s">
        <v>159</v>
      </c>
      <c r="E53" s="62" t="s">
        <v>159</v>
      </c>
      <c r="F53" s="62" t="s">
        <v>159</v>
      </c>
      <c r="G53" s="62" t="s">
        <v>159</v>
      </c>
      <c r="H53" s="62" t="s">
        <v>159</v>
      </c>
      <c r="I53" s="62" t="s">
        <v>159</v>
      </c>
      <c r="J53" s="62" t="s">
        <v>159</v>
      </c>
      <c r="K53" s="62" t="s">
        <v>159</v>
      </c>
      <c r="L53" s="62">
        <v>1</v>
      </c>
      <c r="M53" s="62" t="s">
        <v>159</v>
      </c>
      <c r="N53" s="62" t="s">
        <v>159</v>
      </c>
      <c r="O53" s="62" t="s">
        <v>159</v>
      </c>
      <c r="P53" s="62" t="s">
        <v>159</v>
      </c>
      <c r="Q53" s="62" t="s">
        <v>159</v>
      </c>
      <c r="R53" s="62" t="s">
        <v>159</v>
      </c>
      <c r="S53" s="62" t="s">
        <v>159</v>
      </c>
      <c r="T53" s="62" t="s">
        <v>159</v>
      </c>
      <c r="U53" s="62" t="s">
        <v>159</v>
      </c>
      <c r="V53" s="62">
        <v>1</v>
      </c>
      <c r="W53" s="62" t="s">
        <v>159</v>
      </c>
      <c r="X53" s="62" t="s">
        <v>159</v>
      </c>
      <c r="Y53" s="62" t="s">
        <v>159</v>
      </c>
      <c r="Z53" s="62" t="s">
        <v>159</v>
      </c>
      <c r="AA53" s="72">
        <f t="shared" si="0"/>
        <v>1</v>
      </c>
      <c r="AB53" s="54">
        <f t="shared" si="1"/>
        <v>1</v>
      </c>
      <c r="AC53" s="4"/>
    </row>
    <row r="54" spans="1:29" ht="15" customHeight="1">
      <c r="A54" s="71"/>
      <c r="B54" s="69" t="s">
        <v>7</v>
      </c>
      <c r="C54" s="62" t="s">
        <v>159</v>
      </c>
      <c r="D54" s="62" t="s">
        <v>159</v>
      </c>
      <c r="E54" s="62">
        <v>2</v>
      </c>
      <c r="F54" s="62" t="s">
        <v>159</v>
      </c>
      <c r="G54" s="62" t="s">
        <v>159</v>
      </c>
      <c r="H54" s="62">
        <v>1</v>
      </c>
      <c r="I54" s="62" t="s">
        <v>159</v>
      </c>
      <c r="J54" s="62">
        <v>1</v>
      </c>
      <c r="K54" s="62" t="s">
        <v>159</v>
      </c>
      <c r="L54" s="62">
        <v>3</v>
      </c>
      <c r="M54" s="62" t="s">
        <v>159</v>
      </c>
      <c r="N54" s="62" t="s">
        <v>159</v>
      </c>
      <c r="O54" s="62" t="s">
        <v>159</v>
      </c>
      <c r="P54" s="62" t="s">
        <v>159</v>
      </c>
      <c r="Q54" s="62" t="s">
        <v>159</v>
      </c>
      <c r="R54" s="62" t="s">
        <v>159</v>
      </c>
      <c r="S54" s="62" t="s">
        <v>159</v>
      </c>
      <c r="T54" s="62" t="s">
        <v>159</v>
      </c>
      <c r="U54" s="62" t="s">
        <v>159</v>
      </c>
      <c r="V54" s="62" t="s">
        <v>159</v>
      </c>
      <c r="W54" s="62">
        <v>2</v>
      </c>
      <c r="X54" s="62" t="s">
        <v>159</v>
      </c>
      <c r="Y54" s="62">
        <v>2</v>
      </c>
      <c r="Z54" s="62">
        <v>1</v>
      </c>
      <c r="AA54" s="72">
        <f t="shared" si="0"/>
        <v>7</v>
      </c>
      <c r="AB54" s="54">
        <f t="shared" si="1"/>
        <v>5</v>
      </c>
      <c r="AC54" s="4"/>
    </row>
    <row r="55" spans="1:29" ht="15" customHeight="1">
      <c r="A55" s="71"/>
      <c r="B55" s="69" t="s">
        <v>9</v>
      </c>
      <c r="C55" s="62" t="s">
        <v>159</v>
      </c>
      <c r="D55" s="62" t="s">
        <v>159</v>
      </c>
      <c r="E55" s="62" t="s">
        <v>159</v>
      </c>
      <c r="F55" s="62" t="s">
        <v>159</v>
      </c>
      <c r="G55" s="62" t="s">
        <v>159</v>
      </c>
      <c r="H55" s="62" t="s">
        <v>159</v>
      </c>
      <c r="I55" s="62" t="s">
        <v>159</v>
      </c>
      <c r="J55" s="62" t="s">
        <v>159</v>
      </c>
      <c r="K55" s="62" t="s">
        <v>159</v>
      </c>
      <c r="L55" s="62" t="s">
        <v>159</v>
      </c>
      <c r="M55" s="62" t="s">
        <v>159</v>
      </c>
      <c r="N55" s="62" t="s">
        <v>159</v>
      </c>
      <c r="O55" s="62" t="s">
        <v>159</v>
      </c>
      <c r="P55" s="62" t="s">
        <v>159</v>
      </c>
      <c r="Q55" s="62" t="s">
        <v>159</v>
      </c>
      <c r="R55" s="62" t="s">
        <v>159</v>
      </c>
      <c r="S55" s="62" t="s">
        <v>159</v>
      </c>
      <c r="T55" s="62" t="s">
        <v>159</v>
      </c>
      <c r="U55" s="62" t="s">
        <v>159</v>
      </c>
      <c r="V55" s="62" t="s">
        <v>159</v>
      </c>
      <c r="W55" s="62" t="s">
        <v>159</v>
      </c>
      <c r="X55" s="62">
        <v>1</v>
      </c>
      <c r="Y55" s="62">
        <v>2</v>
      </c>
      <c r="Z55" s="62" t="s">
        <v>159</v>
      </c>
      <c r="AA55" s="72">
        <f t="shared" si="0"/>
        <v>0</v>
      </c>
      <c r="AB55" s="54">
        <f t="shared" si="1"/>
        <v>3</v>
      </c>
      <c r="AC55" s="4"/>
    </row>
    <row r="56" spans="1:29" ht="15" customHeight="1">
      <c r="A56" s="71"/>
      <c r="B56" s="69" t="s">
        <v>10</v>
      </c>
      <c r="C56" s="62" t="s">
        <v>159</v>
      </c>
      <c r="D56" s="62" t="s">
        <v>159</v>
      </c>
      <c r="E56" s="62" t="s">
        <v>159</v>
      </c>
      <c r="F56" s="62" t="s">
        <v>159</v>
      </c>
      <c r="G56" s="62" t="s">
        <v>159</v>
      </c>
      <c r="H56" s="62" t="s">
        <v>159</v>
      </c>
      <c r="I56" s="62" t="s">
        <v>159</v>
      </c>
      <c r="J56" s="62" t="s">
        <v>159</v>
      </c>
      <c r="K56" s="62" t="s">
        <v>159</v>
      </c>
      <c r="L56" s="62" t="s">
        <v>159</v>
      </c>
      <c r="M56" s="62" t="s">
        <v>159</v>
      </c>
      <c r="N56" s="62" t="s">
        <v>159</v>
      </c>
      <c r="O56" s="62" t="s">
        <v>159</v>
      </c>
      <c r="P56" s="62" t="s">
        <v>159</v>
      </c>
      <c r="Q56" s="62" t="s">
        <v>159</v>
      </c>
      <c r="R56" s="62" t="s">
        <v>159</v>
      </c>
      <c r="S56" s="62" t="s">
        <v>159</v>
      </c>
      <c r="T56" s="62" t="s">
        <v>159</v>
      </c>
      <c r="U56" s="62" t="s">
        <v>159</v>
      </c>
      <c r="V56" s="62">
        <v>1</v>
      </c>
      <c r="W56" s="62" t="s">
        <v>159</v>
      </c>
      <c r="X56" s="62" t="s">
        <v>159</v>
      </c>
      <c r="Y56" s="62">
        <v>1</v>
      </c>
      <c r="Z56" s="62" t="s">
        <v>159</v>
      </c>
      <c r="AA56" s="72">
        <f t="shared" si="0"/>
        <v>0</v>
      </c>
      <c r="AB56" s="54">
        <f t="shared" si="1"/>
        <v>2</v>
      </c>
      <c r="AC56" s="4"/>
    </row>
    <row r="57" spans="1:28" ht="10.5" customHeight="1">
      <c r="A57" s="75"/>
      <c r="B57" s="76" t="s">
        <v>11</v>
      </c>
      <c r="C57" s="62" t="s">
        <v>159</v>
      </c>
      <c r="D57" s="62" t="s">
        <v>159</v>
      </c>
      <c r="E57" s="62" t="s">
        <v>159</v>
      </c>
      <c r="F57" s="62" t="s">
        <v>159</v>
      </c>
      <c r="G57" s="62" t="s">
        <v>159</v>
      </c>
      <c r="H57" s="62" t="s">
        <v>159</v>
      </c>
      <c r="I57" s="62" t="s">
        <v>159</v>
      </c>
      <c r="J57" s="62" t="s">
        <v>159</v>
      </c>
      <c r="K57" s="62" t="s">
        <v>159</v>
      </c>
      <c r="L57" s="62" t="s">
        <v>159</v>
      </c>
      <c r="M57" s="62" t="s">
        <v>159</v>
      </c>
      <c r="N57" s="62" t="s">
        <v>159</v>
      </c>
      <c r="O57" s="62" t="s">
        <v>159</v>
      </c>
      <c r="P57" s="62" t="s">
        <v>159</v>
      </c>
      <c r="Q57" s="62" t="s">
        <v>159</v>
      </c>
      <c r="R57" s="62" t="s">
        <v>159</v>
      </c>
      <c r="S57" s="62" t="s">
        <v>159</v>
      </c>
      <c r="T57" s="62" t="s">
        <v>159</v>
      </c>
      <c r="U57" s="62" t="s">
        <v>159</v>
      </c>
      <c r="V57" s="62" t="s">
        <v>159</v>
      </c>
      <c r="W57" s="62" t="s">
        <v>159</v>
      </c>
      <c r="X57" s="62">
        <v>1</v>
      </c>
      <c r="Y57" s="62" t="s">
        <v>159</v>
      </c>
      <c r="Z57" s="62" t="s">
        <v>159</v>
      </c>
      <c r="AA57" s="72">
        <f t="shared" si="0"/>
        <v>0</v>
      </c>
      <c r="AB57" s="54">
        <f t="shared" si="1"/>
        <v>1</v>
      </c>
    </row>
    <row r="58" spans="1:29" ht="15" customHeight="1">
      <c r="A58" s="71"/>
      <c r="B58" s="4" t="s">
        <v>12</v>
      </c>
      <c r="C58" s="62" t="s">
        <v>159</v>
      </c>
      <c r="D58" s="62" t="s">
        <v>159</v>
      </c>
      <c r="E58" s="62" t="s">
        <v>159</v>
      </c>
      <c r="F58" s="62" t="s">
        <v>159</v>
      </c>
      <c r="G58" s="62" t="s">
        <v>159</v>
      </c>
      <c r="H58" s="62" t="s">
        <v>159</v>
      </c>
      <c r="I58" s="62" t="s">
        <v>159</v>
      </c>
      <c r="J58" s="62" t="s">
        <v>159</v>
      </c>
      <c r="K58" s="62" t="s">
        <v>159</v>
      </c>
      <c r="L58" s="62" t="s">
        <v>159</v>
      </c>
      <c r="M58" s="62" t="s">
        <v>159</v>
      </c>
      <c r="N58" s="62" t="s">
        <v>159</v>
      </c>
      <c r="O58" s="62" t="s">
        <v>159</v>
      </c>
      <c r="P58" s="62" t="s">
        <v>159</v>
      </c>
      <c r="Q58" s="62" t="s">
        <v>159</v>
      </c>
      <c r="R58" s="62" t="s">
        <v>159</v>
      </c>
      <c r="S58" s="62" t="s">
        <v>159</v>
      </c>
      <c r="T58" s="62" t="s">
        <v>159</v>
      </c>
      <c r="U58" s="62" t="s">
        <v>159</v>
      </c>
      <c r="V58" s="62" t="s">
        <v>159</v>
      </c>
      <c r="W58" s="62" t="s">
        <v>159</v>
      </c>
      <c r="X58" s="62" t="s">
        <v>159</v>
      </c>
      <c r="Y58" s="62" t="s">
        <v>159</v>
      </c>
      <c r="Z58" s="62">
        <v>1</v>
      </c>
      <c r="AA58" s="72">
        <f t="shared" si="0"/>
        <v>0</v>
      </c>
      <c r="AB58" s="54">
        <f t="shared" si="1"/>
        <v>1</v>
      </c>
      <c r="AC58" s="4"/>
    </row>
    <row r="59" spans="1:28" ht="12.75">
      <c r="A59" s="80" t="s">
        <v>49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  <row r="89" spans="1:2" ht="12.75">
      <c r="A89" s="4"/>
      <c r="B89" s="4"/>
    </row>
    <row r="90" spans="1:2" ht="12.75">
      <c r="A90" s="4"/>
      <c r="B90" s="4"/>
    </row>
    <row r="91" spans="1:2" ht="12.75">
      <c r="A91" s="4"/>
      <c r="B91" s="4"/>
    </row>
    <row r="92" spans="1:2" ht="12.75">
      <c r="A92" s="4"/>
      <c r="B92" s="4"/>
    </row>
    <row r="93" spans="1:2" ht="12.75">
      <c r="A93" s="4"/>
      <c r="B93" s="4"/>
    </row>
    <row r="94" spans="1:2" ht="12.75">
      <c r="A94" s="4"/>
      <c r="B94" s="4"/>
    </row>
    <row r="95" spans="1:2" ht="12.75">
      <c r="A95" s="4"/>
      <c r="B95" s="4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spans="1:2" ht="12.75">
      <c r="A100" s="4"/>
      <c r="B100" s="4"/>
    </row>
    <row r="101" spans="1:2" ht="12.75">
      <c r="A101" s="4"/>
      <c r="B101" s="4"/>
    </row>
    <row r="102" spans="1:2" ht="12.75">
      <c r="A102" s="4"/>
      <c r="B102" s="4"/>
    </row>
    <row r="103" spans="1:2" ht="12.75">
      <c r="A103" s="4"/>
      <c r="B103" s="4"/>
    </row>
    <row r="104" spans="1:2" ht="12.75">
      <c r="A104" s="4"/>
      <c r="B104" s="4"/>
    </row>
    <row r="105" spans="1:2" ht="12.75">
      <c r="A105" s="4"/>
      <c r="B105" s="4"/>
    </row>
    <row r="106" spans="1:2" ht="12.75">
      <c r="A106" s="4"/>
      <c r="B106" s="4"/>
    </row>
  </sheetData>
  <mergeCells count="8">
    <mergeCell ref="A1:AB1"/>
    <mergeCell ref="A2:AB2"/>
    <mergeCell ref="A3:AB3"/>
    <mergeCell ref="A4:AB4"/>
    <mergeCell ref="A5:A6"/>
    <mergeCell ref="B5:B6"/>
    <mergeCell ref="AA5:AB5"/>
    <mergeCell ref="A59:AB59"/>
  </mergeCell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240"/>
  <sheetViews>
    <sheetView zoomScale="75" zoomScaleNormal="75" workbookViewId="0" topLeftCell="A1">
      <selection activeCell="A190" sqref="A190:IV191"/>
    </sheetView>
  </sheetViews>
  <sheetFormatPr defaultColWidth="11.421875" defaultRowHeight="12.75"/>
  <cols>
    <col min="1" max="1" width="5.00390625" style="32" customWidth="1"/>
    <col min="2" max="2" width="27.7109375" style="40" customWidth="1"/>
    <col min="3" max="21" width="6.57421875" style="32" bestFit="1" customWidth="1"/>
    <col min="22" max="24" width="5.7109375" style="32" customWidth="1"/>
    <col min="25" max="25" width="6.57421875" style="32" bestFit="1" customWidth="1"/>
    <col min="26" max="26" width="5.7109375" style="32" bestFit="1" customWidth="1"/>
    <col min="27" max="27" width="9.57421875" style="32" customWidth="1"/>
    <col min="28" max="28" width="10.28125" style="32" customWidth="1"/>
    <col min="29" max="29" width="9.28125" style="32" customWidth="1"/>
    <col min="30" max="30" width="10.28125" style="32" customWidth="1"/>
    <col min="31" max="31" width="4.8515625" style="32" customWidth="1"/>
    <col min="57" max="16384" width="11.57421875" style="32" customWidth="1"/>
  </cols>
  <sheetData>
    <row r="1" spans="1:28" ht="12.75">
      <c r="A1" s="78" t="s">
        <v>89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8" ht="15.75">
      <c r="A2" s="79" t="s">
        <v>90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 ht="15">
      <c r="A3" s="85" t="s">
        <v>50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ht="12.75">
      <c r="A4" s="100" t="s">
        <v>156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1:65" s="26" customFormat="1" ht="12.75">
      <c r="A5" s="25"/>
      <c r="B5" s="25" t="s">
        <v>76</v>
      </c>
      <c r="C5" s="92">
        <v>2007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6">
        <v>2008</v>
      </c>
      <c r="P5" s="97"/>
      <c r="Q5" s="97"/>
      <c r="R5" s="97"/>
      <c r="S5" s="97"/>
      <c r="T5" s="97"/>
      <c r="U5" s="97"/>
      <c r="V5" s="97"/>
      <c r="W5" s="97"/>
      <c r="X5" s="97"/>
      <c r="Y5" s="97"/>
      <c r="Z5" s="98"/>
      <c r="AA5" s="93" t="s">
        <v>54</v>
      </c>
      <c r="AB5" s="93"/>
      <c r="AC5" s="94" t="s">
        <v>63</v>
      </c>
      <c r="AD5" s="94"/>
      <c r="BE5" s="32"/>
      <c r="BF5" s="32"/>
      <c r="BG5" s="32"/>
      <c r="BH5" s="32"/>
      <c r="BI5" s="32"/>
      <c r="BJ5" s="32"/>
      <c r="BK5" s="32"/>
      <c r="BL5" s="32"/>
      <c r="BM5" s="32"/>
    </row>
    <row r="6" spans="1:30" s="26" customFormat="1" ht="22.5">
      <c r="A6" s="25"/>
      <c r="B6" s="25" t="s">
        <v>77</v>
      </c>
      <c r="C6" s="25" t="s">
        <v>34</v>
      </c>
      <c r="D6" s="25" t="s">
        <v>35</v>
      </c>
      <c r="E6" s="25" t="s">
        <v>36</v>
      </c>
      <c r="F6" s="25" t="s">
        <v>37</v>
      </c>
      <c r="G6" s="25" t="s">
        <v>38</v>
      </c>
      <c r="H6" s="25" t="s">
        <v>39</v>
      </c>
      <c r="I6" s="25" t="s">
        <v>40</v>
      </c>
      <c r="J6" s="25" t="s">
        <v>41</v>
      </c>
      <c r="K6" s="25" t="s">
        <v>42</v>
      </c>
      <c r="L6" s="25" t="s">
        <v>43</v>
      </c>
      <c r="M6" s="25" t="s">
        <v>44</v>
      </c>
      <c r="N6" s="25" t="s">
        <v>45</v>
      </c>
      <c r="O6" s="25" t="s">
        <v>34</v>
      </c>
      <c r="P6" s="25" t="s">
        <v>35</v>
      </c>
      <c r="Q6" s="25" t="s">
        <v>36</v>
      </c>
      <c r="R6" s="25" t="s">
        <v>37</v>
      </c>
      <c r="S6" s="25" t="s">
        <v>38</v>
      </c>
      <c r="T6" s="25" t="s">
        <v>39</v>
      </c>
      <c r="U6" s="25" t="s">
        <v>40</v>
      </c>
      <c r="V6" s="25" t="s">
        <v>41</v>
      </c>
      <c r="W6" s="25" t="s">
        <v>42</v>
      </c>
      <c r="X6" s="25" t="s">
        <v>43</v>
      </c>
      <c r="Y6" s="25" t="s">
        <v>44</v>
      </c>
      <c r="Z6" s="25" t="s">
        <v>45</v>
      </c>
      <c r="AA6" s="27" t="s">
        <v>72</v>
      </c>
      <c r="AB6" s="27" t="s">
        <v>163</v>
      </c>
      <c r="AC6" s="28" t="s">
        <v>45</v>
      </c>
      <c r="AD6" s="27" t="s">
        <v>161</v>
      </c>
    </row>
    <row r="7" spans="1:65" ht="12.75">
      <c r="A7" s="95" t="s">
        <v>20</v>
      </c>
      <c r="B7" s="29" t="s">
        <v>78</v>
      </c>
      <c r="C7" s="77">
        <v>124</v>
      </c>
      <c r="D7" s="77">
        <v>112</v>
      </c>
      <c r="E7" s="77">
        <v>124</v>
      </c>
      <c r="F7" s="77">
        <v>120</v>
      </c>
      <c r="G7" s="77">
        <v>124</v>
      </c>
      <c r="H7" s="77">
        <v>120</v>
      </c>
      <c r="I7" s="77">
        <v>124</v>
      </c>
      <c r="J7" s="77">
        <v>132</v>
      </c>
      <c r="K7" s="77">
        <v>120</v>
      </c>
      <c r="L7" s="77">
        <v>124</v>
      </c>
      <c r="M7" s="77">
        <v>120</v>
      </c>
      <c r="N7" s="77">
        <v>180</v>
      </c>
      <c r="O7" s="77">
        <v>217</v>
      </c>
      <c r="P7" s="77">
        <v>203</v>
      </c>
      <c r="Q7" s="77">
        <v>195</v>
      </c>
      <c r="R7" s="77">
        <v>180</v>
      </c>
      <c r="S7" s="77">
        <v>186</v>
      </c>
      <c r="T7" s="77">
        <v>186</v>
      </c>
      <c r="U7" s="77">
        <v>186</v>
      </c>
      <c r="V7" s="77">
        <v>186</v>
      </c>
      <c r="W7" s="77">
        <v>292</v>
      </c>
      <c r="X7" s="77">
        <v>142</v>
      </c>
      <c r="Y7" s="77">
        <v>140</v>
      </c>
      <c r="Z7" s="77">
        <v>155</v>
      </c>
      <c r="AA7" s="30">
        <f>SUM(C7:N7)</f>
        <v>1524</v>
      </c>
      <c r="AB7" s="30">
        <f>SUM(O7:Z7)</f>
        <v>2268</v>
      </c>
      <c r="AC7" s="31">
        <f>+Z7/N7-1</f>
        <v>-0.13888888888888884</v>
      </c>
      <c r="AD7" s="31">
        <f>SUM(O7:Z7)/SUM(C7:N7)-1</f>
        <v>0.4881889763779528</v>
      </c>
      <c r="BE7" s="40"/>
      <c r="BF7" s="40"/>
      <c r="BG7" s="26"/>
      <c r="BH7" s="26"/>
      <c r="BI7" s="26"/>
      <c r="BJ7" s="26"/>
      <c r="BK7" s="26"/>
      <c r="BL7" s="26"/>
      <c r="BM7" s="26"/>
    </row>
    <row r="8" spans="1:30" ht="12.75">
      <c r="A8" s="95"/>
      <c r="B8" s="29" t="s">
        <v>79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3</v>
      </c>
      <c r="P8" s="45">
        <v>11</v>
      </c>
      <c r="Q8" s="45">
        <v>5</v>
      </c>
      <c r="R8" s="45">
        <v>6</v>
      </c>
      <c r="S8" s="45">
        <v>5</v>
      </c>
      <c r="T8" s="45">
        <v>2</v>
      </c>
      <c r="U8" s="45">
        <v>4</v>
      </c>
      <c r="V8" s="45">
        <v>3</v>
      </c>
      <c r="W8" s="45">
        <v>2</v>
      </c>
      <c r="X8" s="45">
        <v>1</v>
      </c>
      <c r="Y8" s="45">
        <v>1</v>
      </c>
      <c r="Z8" s="45">
        <v>0</v>
      </c>
      <c r="AA8" s="30">
        <f>SUM(C8:N8)</f>
        <v>0</v>
      </c>
      <c r="AB8" s="30">
        <f>SUM(O8:Z8)</f>
        <v>43</v>
      </c>
      <c r="AC8" s="31"/>
      <c r="AD8" s="31"/>
    </row>
    <row r="9" spans="1:30" ht="12.75">
      <c r="A9" s="95"/>
      <c r="B9" s="29" t="s">
        <v>80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30">
        <f>SUM(C9:N9)</f>
        <v>0</v>
      </c>
      <c r="AB9" s="30">
        <f>SUM(O9:Z9)</f>
        <v>0</v>
      </c>
      <c r="AC9" s="31"/>
      <c r="AD9" s="31"/>
    </row>
    <row r="10" spans="1:30" ht="12.75">
      <c r="A10" s="95"/>
      <c r="B10" s="29" t="s">
        <v>81</v>
      </c>
      <c r="C10" s="45">
        <v>14</v>
      </c>
      <c r="D10" s="45">
        <v>62</v>
      </c>
      <c r="E10" s="45">
        <v>15</v>
      </c>
      <c r="F10" s="45">
        <v>17</v>
      </c>
      <c r="G10" s="45">
        <v>20</v>
      </c>
      <c r="H10" s="45">
        <v>30</v>
      </c>
      <c r="I10" s="45">
        <v>42</v>
      </c>
      <c r="J10" s="45">
        <v>33</v>
      </c>
      <c r="K10" s="45">
        <v>24</v>
      </c>
      <c r="L10" s="45">
        <v>35</v>
      </c>
      <c r="M10" s="45">
        <v>15</v>
      </c>
      <c r="N10" s="45">
        <v>32</v>
      </c>
      <c r="O10" s="45">
        <v>39</v>
      </c>
      <c r="P10" s="45">
        <v>20</v>
      </c>
      <c r="Q10" s="45">
        <v>22</v>
      </c>
      <c r="R10" s="45">
        <v>24</v>
      </c>
      <c r="S10" s="45">
        <v>25</v>
      </c>
      <c r="T10" s="45">
        <v>47</v>
      </c>
      <c r="U10" s="45">
        <v>65</v>
      </c>
      <c r="V10" s="45">
        <v>58</v>
      </c>
      <c r="W10" s="45">
        <v>34</v>
      </c>
      <c r="X10" s="45">
        <v>17</v>
      </c>
      <c r="Y10" s="45">
        <v>17</v>
      </c>
      <c r="Z10" s="45">
        <v>13</v>
      </c>
      <c r="AA10" s="30">
        <f>SUM(C10:N10)</f>
        <v>339</v>
      </c>
      <c r="AB10" s="30">
        <f>SUM(O10:Z10)</f>
        <v>381</v>
      </c>
      <c r="AC10" s="31">
        <f>+Z10/N10-1</f>
        <v>-0.59375</v>
      </c>
      <c r="AD10" s="31">
        <f>SUM(O10:Z10)/SUM(C10:N10)-1</f>
        <v>0.12389380530973448</v>
      </c>
    </row>
    <row r="11" spans="1:30" ht="12.75">
      <c r="A11" s="95"/>
      <c r="B11" s="29" t="s">
        <v>82</v>
      </c>
      <c r="C11" s="45">
        <v>1</v>
      </c>
      <c r="D11" s="45">
        <v>32</v>
      </c>
      <c r="E11" s="45">
        <v>1</v>
      </c>
      <c r="F11" s="45">
        <v>0</v>
      </c>
      <c r="G11" s="45">
        <v>4</v>
      </c>
      <c r="H11" s="45">
        <v>0</v>
      </c>
      <c r="I11" s="45">
        <v>3</v>
      </c>
      <c r="J11" s="45">
        <v>2</v>
      </c>
      <c r="K11" s="45">
        <v>2</v>
      </c>
      <c r="L11" s="45">
        <v>1</v>
      </c>
      <c r="M11" s="45">
        <v>0</v>
      </c>
      <c r="N11" s="45">
        <v>4</v>
      </c>
      <c r="O11" s="45">
        <v>4</v>
      </c>
      <c r="P11" s="45">
        <v>1</v>
      </c>
      <c r="Q11" s="45">
        <v>5</v>
      </c>
      <c r="R11" s="45">
        <v>6</v>
      </c>
      <c r="S11" s="45">
        <v>2</v>
      </c>
      <c r="T11" s="45">
        <v>5</v>
      </c>
      <c r="U11" s="45">
        <v>5</v>
      </c>
      <c r="V11" s="45">
        <v>2</v>
      </c>
      <c r="W11" s="45">
        <v>4</v>
      </c>
      <c r="X11" s="45">
        <v>1</v>
      </c>
      <c r="Y11" s="45">
        <v>2</v>
      </c>
      <c r="Z11" s="45">
        <v>1</v>
      </c>
      <c r="AA11" s="30">
        <f>SUM(C11:N11)</f>
        <v>50</v>
      </c>
      <c r="AB11" s="30">
        <f>SUM(O11:Z11)</f>
        <v>38</v>
      </c>
      <c r="AC11" s="31">
        <f>+Z11/N11-1</f>
        <v>-0.75</v>
      </c>
      <c r="AD11" s="31">
        <f>SUM(O11:Z11)/SUM(C11:N11)-1</f>
        <v>-0.24</v>
      </c>
    </row>
    <row r="12" spans="1:30" ht="12.75">
      <c r="A12" s="95"/>
      <c r="B12" s="33" t="s">
        <v>83</v>
      </c>
      <c r="C12" s="34">
        <f aca="true" t="shared" si="0" ref="C12:AB12">1-(C10+C8)/C7</f>
        <v>0.8870967741935484</v>
      </c>
      <c r="D12" s="34">
        <f t="shared" si="0"/>
        <v>0.4464285714285714</v>
      </c>
      <c r="E12" s="34">
        <f t="shared" si="0"/>
        <v>0.8790322580645161</v>
      </c>
      <c r="F12" s="34">
        <f t="shared" si="0"/>
        <v>0.8583333333333334</v>
      </c>
      <c r="G12" s="34">
        <f t="shared" si="0"/>
        <v>0.8387096774193549</v>
      </c>
      <c r="H12" s="34">
        <f t="shared" si="0"/>
        <v>0.75</v>
      </c>
      <c r="I12" s="34">
        <f t="shared" si="0"/>
        <v>0.6612903225806452</v>
      </c>
      <c r="J12" s="34">
        <f t="shared" si="0"/>
        <v>0.75</v>
      </c>
      <c r="K12" s="34">
        <f t="shared" si="0"/>
        <v>0.8</v>
      </c>
      <c r="L12" s="34">
        <f t="shared" si="0"/>
        <v>0.717741935483871</v>
      </c>
      <c r="M12" s="34">
        <f t="shared" si="0"/>
        <v>0.875</v>
      </c>
      <c r="N12" s="34">
        <f t="shared" si="0"/>
        <v>0.8222222222222222</v>
      </c>
      <c r="O12" s="34">
        <f t="shared" si="0"/>
        <v>0.8064516129032258</v>
      </c>
      <c r="P12" s="34">
        <f t="shared" si="0"/>
        <v>0.8472906403940886</v>
      </c>
      <c r="Q12" s="34">
        <f t="shared" si="0"/>
        <v>0.8615384615384616</v>
      </c>
      <c r="R12" s="34">
        <f t="shared" si="0"/>
        <v>0.8333333333333334</v>
      </c>
      <c r="S12" s="34">
        <f t="shared" si="0"/>
        <v>0.8387096774193549</v>
      </c>
      <c r="T12" s="34">
        <f t="shared" si="0"/>
        <v>0.7365591397849462</v>
      </c>
      <c r="U12" s="34">
        <f t="shared" si="0"/>
        <v>0.6290322580645161</v>
      </c>
      <c r="V12" s="34">
        <f t="shared" si="0"/>
        <v>0.6720430107526882</v>
      </c>
      <c r="W12" s="34">
        <f t="shared" si="0"/>
        <v>0.8767123287671232</v>
      </c>
      <c r="X12" s="34">
        <f t="shared" si="0"/>
        <v>0.8732394366197183</v>
      </c>
      <c r="Y12" s="34">
        <f t="shared" si="0"/>
        <v>0.8714285714285714</v>
      </c>
      <c r="Z12" s="34">
        <f t="shared" si="0"/>
        <v>0.9161290322580645</v>
      </c>
      <c r="AA12" s="34">
        <f t="shared" si="0"/>
        <v>0.7775590551181102</v>
      </c>
      <c r="AB12" s="34">
        <f t="shared" si="0"/>
        <v>0.8130511463844797</v>
      </c>
      <c r="AC12" s="36"/>
      <c r="AD12" s="36"/>
    </row>
    <row r="13" spans="1:30" ht="12.75">
      <c r="A13" s="95"/>
      <c r="B13" s="37" t="s">
        <v>84</v>
      </c>
      <c r="C13" s="38">
        <f aca="true" t="shared" si="1" ref="C13:AB13">1-(C10-C9+C8-C11)/C7</f>
        <v>0.8951612903225806</v>
      </c>
      <c r="D13" s="38">
        <f t="shared" si="1"/>
        <v>0.7321428571428572</v>
      </c>
      <c r="E13" s="38">
        <f t="shared" si="1"/>
        <v>0.8870967741935484</v>
      </c>
      <c r="F13" s="38">
        <f t="shared" si="1"/>
        <v>0.8583333333333334</v>
      </c>
      <c r="G13" s="38">
        <f t="shared" si="1"/>
        <v>0.8709677419354839</v>
      </c>
      <c r="H13" s="38">
        <f t="shared" si="1"/>
        <v>0.75</v>
      </c>
      <c r="I13" s="38">
        <f t="shared" si="1"/>
        <v>0.685483870967742</v>
      </c>
      <c r="J13" s="38">
        <f t="shared" si="1"/>
        <v>0.7651515151515151</v>
      </c>
      <c r="K13" s="38">
        <f t="shared" si="1"/>
        <v>0.8166666666666667</v>
      </c>
      <c r="L13" s="38">
        <f t="shared" si="1"/>
        <v>0.7258064516129032</v>
      </c>
      <c r="M13" s="38">
        <f t="shared" si="1"/>
        <v>0.875</v>
      </c>
      <c r="N13" s="38">
        <f t="shared" si="1"/>
        <v>0.8444444444444444</v>
      </c>
      <c r="O13" s="38">
        <f t="shared" si="1"/>
        <v>0.8248847926267281</v>
      </c>
      <c r="P13" s="38">
        <f t="shared" si="1"/>
        <v>0.8522167487684729</v>
      </c>
      <c r="Q13" s="38">
        <f t="shared" si="1"/>
        <v>0.8871794871794871</v>
      </c>
      <c r="R13" s="38">
        <f t="shared" si="1"/>
        <v>0.8666666666666667</v>
      </c>
      <c r="S13" s="38">
        <f t="shared" si="1"/>
        <v>0.8494623655913979</v>
      </c>
      <c r="T13" s="38">
        <f t="shared" si="1"/>
        <v>0.7634408602150538</v>
      </c>
      <c r="U13" s="38">
        <f t="shared" si="1"/>
        <v>0.6559139784946236</v>
      </c>
      <c r="V13" s="38">
        <f t="shared" si="1"/>
        <v>0.6827956989247312</v>
      </c>
      <c r="W13" s="38">
        <f t="shared" si="1"/>
        <v>0.8904109589041096</v>
      </c>
      <c r="X13" s="38">
        <f t="shared" si="1"/>
        <v>0.8802816901408451</v>
      </c>
      <c r="Y13" s="38">
        <f t="shared" si="1"/>
        <v>0.8857142857142857</v>
      </c>
      <c r="Z13" s="38">
        <f t="shared" si="1"/>
        <v>0.9225806451612903</v>
      </c>
      <c r="AA13" s="38">
        <f t="shared" si="1"/>
        <v>0.8103674540682415</v>
      </c>
      <c r="AB13" s="38">
        <f t="shared" si="1"/>
        <v>0.8298059964726632</v>
      </c>
      <c r="AC13" s="36"/>
      <c r="AD13" s="36"/>
    </row>
    <row r="14" spans="1:30" ht="12.75">
      <c r="A14" s="95" t="s">
        <v>15</v>
      </c>
      <c r="B14" s="29" t="s">
        <v>78</v>
      </c>
      <c r="C14" s="45">
        <v>13</v>
      </c>
      <c r="D14" s="45">
        <v>12</v>
      </c>
      <c r="E14" s="45">
        <v>0</v>
      </c>
      <c r="F14" s="45">
        <v>12</v>
      </c>
      <c r="G14" s="45">
        <v>14</v>
      </c>
      <c r="H14" s="45">
        <v>13</v>
      </c>
      <c r="I14" s="45">
        <v>13</v>
      </c>
      <c r="J14" s="45">
        <v>13</v>
      </c>
      <c r="K14" s="45">
        <v>13</v>
      </c>
      <c r="L14" s="45">
        <v>14</v>
      </c>
      <c r="M14" s="45">
        <v>13</v>
      </c>
      <c r="N14" s="45">
        <v>13</v>
      </c>
      <c r="O14" s="45">
        <v>14</v>
      </c>
      <c r="P14" s="45">
        <v>12</v>
      </c>
      <c r="Q14" s="45">
        <v>14</v>
      </c>
      <c r="R14" s="45">
        <v>13</v>
      </c>
      <c r="S14" s="45">
        <v>14</v>
      </c>
      <c r="T14" s="45">
        <v>12</v>
      </c>
      <c r="U14" s="45">
        <v>14</v>
      </c>
      <c r="V14" s="45">
        <v>14</v>
      </c>
      <c r="W14" s="45">
        <v>13</v>
      </c>
      <c r="X14" s="45">
        <v>13</v>
      </c>
      <c r="Y14" s="45">
        <v>13</v>
      </c>
      <c r="Z14" s="45">
        <v>13</v>
      </c>
      <c r="AA14" s="30">
        <f>SUM(C14:N14)</f>
        <v>143</v>
      </c>
      <c r="AB14" s="30">
        <f>SUM(O14:Z14)</f>
        <v>159</v>
      </c>
      <c r="AC14" s="31">
        <f>+Z14/N14-1</f>
        <v>0</v>
      </c>
      <c r="AD14" s="31">
        <f>SUM(O14:Z14)/SUM(C14:N14)-1</f>
        <v>0.11188811188811187</v>
      </c>
    </row>
    <row r="15" spans="1:30" ht="12.75">
      <c r="A15" s="95"/>
      <c r="B15" s="29" t="s">
        <v>79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1</v>
      </c>
      <c r="V15" s="45">
        <v>0</v>
      </c>
      <c r="W15" s="45">
        <v>1</v>
      </c>
      <c r="X15" s="45">
        <v>0</v>
      </c>
      <c r="Y15" s="45">
        <v>0</v>
      </c>
      <c r="Z15" s="45">
        <v>0</v>
      </c>
      <c r="AA15" s="30">
        <f>SUM(C15:N15)</f>
        <v>0</v>
      </c>
      <c r="AB15" s="30">
        <f>SUM(O15:Z15)</f>
        <v>2</v>
      </c>
      <c r="AC15" s="31"/>
      <c r="AD15" s="31"/>
    </row>
    <row r="16" spans="1:30" ht="12.75">
      <c r="A16" s="95"/>
      <c r="B16" s="29" t="s">
        <v>80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30">
        <f>SUM(C16:N16)</f>
        <v>0</v>
      </c>
      <c r="AB16" s="30">
        <f>SUM(O16:Z16)</f>
        <v>0</v>
      </c>
      <c r="AC16" s="31"/>
      <c r="AD16" s="31"/>
    </row>
    <row r="17" spans="1:30" ht="12.75">
      <c r="A17" s="95"/>
      <c r="B17" s="29" t="s">
        <v>81</v>
      </c>
      <c r="C17" s="45">
        <v>12</v>
      </c>
      <c r="D17" s="45">
        <v>7</v>
      </c>
      <c r="E17" s="45">
        <v>0</v>
      </c>
      <c r="F17" s="45">
        <v>6</v>
      </c>
      <c r="G17" s="45">
        <v>11</v>
      </c>
      <c r="H17" s="45">
        <v>6</v>
      </c>
      <c r="I17" s="45">
        <v>6</v>
      </c>
      <c r="J17" s="45">
        <v>10</v>
      </c>
      <c r="K17" s="45">
        <v>4</v>
      </c>
      <c r="L17" s="45">
        <v>3</v>
      </c>
      <c r="M17" s="45">
        <v>1</v>
      </c>
      <c r="N17" s="45">
        <v>2</v>
      </c>
      <c r="O17" s="45">
        <v>9</v>
      </c>
      <c r="P17" s="45">
        <v>8</v>
      </c>
      <c r="Q17" s="45">
        <v>8</v>
      </c>
      <c r="R17" s="45">
        <v>8</v>
      </c>
      <c r="S17" s="45">
        <v>9</v>
      </c>
      <c r="T17" s="45">
        <v>4</v>
      </c>
      <c r="U17" s="45">
        <v>7</v>
      </c>
      <c r="V17" s="45">
        <v>8</v>
      </c>
      <c r="W17" s="45">
        <v>3</v>
      </c>
      <c r="X17" s="45">
        <v>2</v>
      </c>
      <c r="Y17" s="45">
        <v>1</v>
      </c>
      <c r="Z17" s="45">
        <v>2</v>
      </c>
      <c r="AA17" s="30">
        <f>SUM(C17:N17)</f>
        <v>68</v>
      </c>
      <c r="AB17" s="30">
        <f>SUM(O17:Z17)</f>
        <v>69</v>
      </c>
      <c r="AC17" s="31">
        <f>+Z17/N17-1</f>
        <v>0</v>
      </c>
      <c r="AD17" s="31">
        <f>SUM(O17:Z17)/SUM(C17:N17)-1</f>
        <v>0.014705882352941124</v>
      </c>
    </row>
    <row r="18" spans="1:30" ht="12.75">
      <c r="A18" s="95"/>
      <c r="B18" s="29" t="s">
        <v>82</v>
      </c>
      <c r="C18" s="45">
        <v>6</v>
      </c>
      <c r="D18" s="45">
        <v>2</v>
      </c>
      <c r="E18" s="45">
        <v>0</v>
      </c>
      <c r="F18" s="45">
        <v>2</v>
      </c>
      <c r="G18" s="45">
        <v>1</v>
      </c>
      <c r="H18" s="45">
        <v>0</v>
      </c>
      <c r="I18" s="45">
        <v>0</v>
      </c>
      <c r="J18" s="45">
        <v>2</v>
      </c>
      <c r="K18" s="45">
        <v>1</v>
      </c>
      <c r="L18" s="45">
        <v>1</v>
      </c>
      <c r="M18" s="45">
        <v>0</v>
      </c>
      <c r="N18" s="45">
        <v>1</v>
      </c>
      <c r="O18" s="45">
        <v>0</v>
      </c>
      <c r="P18" s="45">
        <v>2</v>
      </c>
      <c r="Q18" s="45">
        <v>4</v>
      </c>
      <c r="R18" s="45">
        <v>0</v>
      </c>
      <c r="S18" s="45">
        <v>2</v>
      </c>
      <c r="T18" s="45">
        <v>2</v>
      </c>
      <c r="U18" s="45">
        <v>2</v>
      </c>
      <c r="V18" s="45">
        <v>1</v>
      </c>
      <c r="W18" s="45">
        <v>0</v>
      </c>
      <c r="X18" s="45">
        <v>1</v>
      </c>
      <c r="Y18" s="45">
        <v>0</v>
      </c>
      <c r="Z18" s="45">
        <v>0</v>
      </c>
      <c r="AA18" s="30">
        <f>SUM(C18:N18)</f>
        <v>16</v>
      </c>
      <c r="AB18" s="30">
        <f>SUM(O18:Z18)</f>
        <v>14</v>
      </c>
      <c r="AC18" s="31">
        <f>+Z18/N18-1</f>
        <v>-1</v>
      </c>
      <c r="AD18" s="31">
        <f>SUM(O18:Z18)/SUM(C18:N18)-1</f>
        <v>-0.125</v>
      </c>
    </row>
    <row r="19" spans="1:30" ht="12.75">
      <c r="A19" s="95"/>
      <c r="B19" s="33" t="s">
        <v>83</v>
      </c>
      <c r="C19" s="34">
        <f>1-(C17+C15)/C14</f>
        <v>0.07692307692307687</v>
      </c>
      <c r="D19" s="34">
        <f aca="true" t="shared" si="2" ref="D19:T19">1-(D17+D15)/D14</f>
        <v>0.41666666666666663</v>
      </c>
      <c r="E19" s="34"/>
      <c r="F19" s="34">
        <f t="shared" si="2"/>
        <v>0.5</v>
      </c>
      <c r="G19" s="34">
        <f t="shared" si="2"/>
        <v>0.2142857142857143</v>
      </c>
      <c r="H19" s="34">
        <f t="shared" si="2"/>
        <v>0.5384615384615384</v>
      </c>
      <c r="I19" s="34">
        <f t="shared" si="2"/>
        <v>0.5384615384615384</v>
      </c>
      <c r="J19" s="34">
        <f t="shared" si="2"/>
        <v>0.23076923076923073</v>
      </c>
      <c r="K19" s="34">
        <f t="shared" si="2"/>
        <v>0.6923076923076923</v>
      </c>
      <c r="L19" s="34">
        <f t="shared" si="2"/>
        <v>0.7857142857142857</v>
      </c>
      <c r="M19" s="34">
        <f t="shared" si="2"/>
        <v>0.9230769230769231</v>
      </c>
      <c r="N19" s="34">
        <f t="shared" si="2"/>
        <v>0.8461538461538461</v>
      </c>
      <c r="O19" s="34">
        <f t="shared" si="2"/>
        <v>0.3571428571428571</v>
      </c>
      <c r="P19" s="34">
        <f t="shared" si="2"/>
        <v>0.33333333333333337</v>
      </c>
      <c r="Q19" s="34">
        <f t="shared" si="2"/>
        <v>0.4285714285714286</v>
      </c>
      <c r="R19" s="34">
        <f t="shared" si="2"/>
        <v>0.3846153846153846</v>
      </c>
      <c r="S19" s="34">
        <f t="shared" si="2"/>
        <v>0.3571428571428571</v>
      </c>
      <c r="T19" s="34">
        <f t="shared" si="2"/>
        <v>0.6666666666666667</v>
      </c>
      <c r="U19" s="34">
        <f>1-(U17+U15)/U14</f>
        <v>0.4285714285714286</v>
      </c>
      <c r="V19" s="34">
        <f>1-(V17+V15)/V14</f>
        <v>0.4285714285714286</v>
      </c>
      <c r="W19" s="34">
        <f>1-(W17+W15)/W14</f>
        <v>0.6923076923076923</v>
      </c>
      <c r="X19" s="34">
        <f>1-(X17+X15)/X14</f>
        <v>0.8461538461538461</v>
      </c>
      <c r="Y19" s="34">
        <f>1-(Y17+Y15)/Y14</f>
        <v>0.9230769230769231</v>
      </c>
      <c r="Z19" s="34">
        <f>1-(Z17+Z15)/Z14</f>
        <v>0.8461538461538461</v>
      </c>
      <c r="AA19" s="34">
        <f>1-(AA17+AA15)/AA14</f>
        <v>0.5244755244755245</v>
      </c>
      <c r="AB19" s="34">
        <f>1-(AB17+AB15)/AB14</f>
        <v>0.5534591194968553</v>
      </c>
      <c r="AC19" s="36"/>
      <c r="AD19" s="36"/>
    </row>
    <row r="20" spans="1:30" ht="12.75">
      <c r="A20" s="95"/>
      <c r="B20" s="37" t="s">
        <v>84</v>
      </c>
      <c r="C20" s="38">
        <f>1-(C17-C16+C15-C18)/C14</f>
        <v>0.5384615384615384</v>
      </c>
      <c r="D20" s="38">
        <f aca="true" t="shared" si="3" ref="D20:T20">1-(D17-D16+D15-D18)/D14</f>
        <v>0.5833333333333333</v>
      </c>
      <c r="E20" s="38"/>
      <c r="F20" s="38">
        <f t="shared" si="3"/>
        <v>0.6666666666666667</v>
      </c>
      <c r="G20" s="38">
        <f t="shared" si="3"/>
        <v>0.2857142857142857</v>
      </c>
      <c r="H20" s="38">
        <f t="shared" si="3"/>
        <v>0.5384615384615384</v>
      </c>
      <c r="I20" s="38">
        <f t="shared" si="3"/>
        <v>0.5384615384615384</v>
      </c>
      <c r="J20" s="38">
        <f t="shared" si="3"/>
        <v>0.3846153846153846</v>
      </c>
      <c r="K20" s="38">
        <f t="shared" si="3"/>
        <v>0.7692307692307692</v>
      </c>
      <c r="L20" s="38">
        <f t="shared" si="3"/>
        <v>0.8571428571428572</v>
      </c>
      <c r="M20" s="38">
        <f t="shared" si="3"/>
        <v>0.9230769230769231</v>
      </c>
      <c r="N20" s="38">
        <f t="shared" si="3"/>
        <v>0.9230769230769231</v>
      </c>
      <c r="O20" s="38">
        <f t="shared" si="3"/>
        <v>0.3571428571428571</v>
      </c>
      <c r="P20" s="38">
        <f t="shared" si="3"/>
        <v>0.5</v>
      </c>
      <c r="Q20" s="38">
        <f t="shared" si="3"/>
        <v>0.7142857142857143</v>
      </c>
      <c r="R20" s="38">
        <f t="shared" si="3"/>
        <v>0.3846153846153846</v>
      </c>
      <c r="S20" s="38">
        <f t="shared" si="3"/>
        <v>0.5</v>
      </c>
      <c r="T20" s="38">
        <f t="shared" si="3"/>
        <v>0.8333333333333334</v>
      </c>
      <c r="U20" s="38">
        <f>1-(U17-U16+U15-U18)/U14</f>
        <v>0.5714285714285714</v>
      </c>
      <c r="V20" s="38">
        <f>1-(V17-V16+V15-V18)/V14</f>
        <v>0.5</v>
      </c>
      <c r="W20" s="38">
        <f>1-(W17-W16+W15-W18)/W14</f>
        <v>0.6923076923076923</v>
      </c>
      <c r="X20" s="38">
        <f>1-(X17-X16+X15-X18)/X14</f>
        <v>0.9230769230769231</v>
      </c>
      <c r="Y20" s="38">
        <f>1-(Y17-Y16+Y15-Y18)/Y14</f>
        <v>0.9230769230769231</v>
      </c>
      <c r="Z20" s="38">
        <f>1-(Z17-Z16+Z15-Z18)/Z14</f>
        <v>0.8461538461538461</v>
      </c>
      <c r="AA20" s="38">
        <f>1-(AA17-AA16+AA15-AA18)/AA14</f>
        <v>0.6363636363636364</v>
      </c>
      <c r="AB20" s="38">
        <f>1-(AB17-AB16+AB15-AB18)/AB14</f>
        <v>0.6415094339622642</v>
      </c>
      <c r="AC20" s="36"/>
      <c r="AD20" s="36"/>
    </row>
    <row r="21" spans="1:30" ht="12.75">
      <c r="A21" s="99" t="s">
        <v>17</v>
      </c>
      <c r="B21" s="29" t="s">
        <v>78</v>
      </c>
      <c r="C21" s="45">
        <v>31</v>
      </c>
      <c r="D21" s="45">
        <v>28</v>
      </c>
      <c r="E21" s="45">
        <v>31</v>
      </c>
      <c r="F21" s="45">
        <v>30</v>
      </c>
      <c r="G21" s="45">
        <v>31</v>
      </c>
      <c r="H21" s="45">
        <v>30</v>
      </c>
      <c r="I21" s="45">
        <v>31</v>
      </c>
      <c r="J21" s="45">
        <v>31</v>
      </c>
      <c r="K21" s="45">
        <v>30</v>
      </c>
      <c r="L21" s="45">
        <v>31</v>
      </c>
      <c r="M21" s="45">
        <v>30</v>
      </c>
      <c r="N21" s="45">
        <v>31</v>
      </c>
      <c r="O21" s="45">
        <v>31</v>
      </c>
      <c r="P21" s="45">
        <v>29</v>
      </c>
      <c r="Q21" s="45">
        <v>31</v>
      </c>
      <c r="R21" s="45">
        <v>30</v>
      </c>
      <c r="S21" s="45">
        <v>31</v>
      </c>
      <c r="T21" s="45">
        <v>30</v>
      </c>
      <c r="U21" s="45">
        <v>31</v>
      </c>
      <c r="V21" s="45">
        <v>31</v>
      </c>
      <c r="W21" s="45">
        <v>30</v>
      </c>
      <c r="X21" s="45">
        <v>31</v>
      </c>
      <c r="Y21" s="45">
        <v>30</v>
      </c>
      <c r="Z21" s="45">
        <v>31</v>
      </c>
      <c r="AA21" s="30">
        <f>SUM(C21:N21)</f>
        <v>365</v>
      </c>
      <c r="AB21" s="30">
        <f>SUM(O21:Z21)</f>
        <v>366</v>
      </c>
      <c r="AC21" s="31">
        <f>+Z21/N21-1</f>
        <v>0</v>
      </c>
      <c r="AD21" s="31">
        <f>SUM(O21:Z21)/SUM(C21:N21)-1</f>
        <v>0.00273972602739736</v>
      </c>
    </row>
    <row r="22" spans="1:30" ht="12.75">
      <c r="A22" s="99"/>
      <c r="B22" s="29" t="s">
        <v>79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4</v>
      </c>
      <c r="M22" s="45">
        <v>4</v>
      </c>
      <c r="N22" s="45">
        <v>4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30">
        <f>SUM(C22:N22)</f>
        <v>12</v>
      </c>
      <c r="AB22" s="30">
        <f>SUM(O22:Z22)</f>
        <v>0</v>
      </c>
      <c r="AC22" s="31">
        <f>+Z22/N22-1</f>
        <v>-1</v>
      </c>
      <c r="AD22" s="31">
        <f>SUM(O22:Z22)/SUM(C22:N22)-1</f>
        <v>-1</v>
      </c>
    </row>
    <row r="23" spans="1:30" ht="12.75">
      <c r="A23" s="99"/>
      <c r="B23" s="29" t="s">
        <v>80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4</v>
      </c>
      <c r="M23" s="45">
        <v>4</v>
      </c>
      <c r="N23" s="45">
        <v>4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30">
        <f>SUM(C23:N23)</f>
        <v>12</v>
      </c>
      <c r="AB23" s="30">
        <f>SUM(O23:Z23)</f>
        <v>0</v>
      </c>
      <c r="AC23" s="31">
        <f>+Z23/N23-1</f>
        <v>-1</v>
      </c>
      <c r="AD23" s="31">
        <f>SUM(O23:Z23)/SUM(C23:N23)-1</f>
        <v>-1</v>
      </c>
    </row>
    <row r="24" spans="1:30" ht="12.75">
      <c r="A24" s="99"/>
      <c r="B24" s="29" t="s">
        <v>81</v>
      </c>
      <c r="C24" s="45">
        <v>14</v>
      </c>
      <c r="D24" s="45">
        <v>15</v>
      </c>
      <c r="E24" s="45">
        <v>14</v>
      </c>
      <c r="F24" s="45">
        <v>10</v>
      </c>
      <c r="G24" s="45">
        <v>11</v>
      </c>
      <c r="H24" s="45">
        <v>7</v>
      </c>
      <c r="I24" s="45">
        <v>10</v>
      </c>
      <c r="J24" s="45">
        <v>11</v>
      </c>
      <c r="K24" s="45">
        <v>7</v>
      </c>
      <c r="L24" s="45">
        <v>19</v>
      </c>
      <c r="M24" s="45">
        <v>3</v>
      </c>
      <c r="N24" s="45">
        <v>8</v>
      </c>
      <c r="O24" s="45">
        <v>19</v>
      </c>
      <c r="P24" s="45">
        <v>17</v>
      </c>
      <c r="Q24" s="45">
        <v>13</v>
      </c>
      <c r="R24" s="45">
        <v>19</v>
      </c>
      <c r="S24" s="45">
        <v>16</v>
      </c>
      <c r="T24" s="45">
        <v>15</v>
      </c>
      <c r="U24" s="45">
        <v>15</v>
      </c>
      <c r="V24" s="45">
        <v>24</v>
      </c>
      <c r="W24" s="45">
        <v>18</v>
      </c>
      <c r="X24" s="45">
        <v>16</v>
      </c>
      <c r="Y24" s="45">
        <v>9</v>
      </c>
      <c r="Z24" s="45">
        <v>1</v>
      </c>
      <c r="AA24" s="30">
        <f>SUM(C24:N24)</f>
        <v>129</v>
      </c>
      <c r="AB24" s="30">
        <f>SUM(O24:Z24)</f>
        <v>182</v>
      </c>
      <c r="AC24" s="31">
        <f>+Z24/N24-1</f>
        <v>-0.875</v>
      </c>
      <c r="AD24" s="31">
        <f>SUM(O24:Z24)/SUM(C24:N24)-1</f>
        <v>0.41085271317829464</v>
      </c>
    </row>
    <row r="25" spans="1:30" ht="12.75">
      <c r="A25" s="99"/>
      <c r="B25" s="29" t="s">
        <v>82</v>
      </c>
      <c r="C25" s="45">
        <v>14</v>
      </c>
      <c r="D25" s="45">
        <v>15</v>
      </c>
      <c r="E25" s="45">
        <v>14</v>
      </c>
      <c r="F25" s="45">
        <v>10</v>
      </c>
      <c r="G25" s="45">
        <v>11</v>
      </c>
      <c r="H25" s="45">
        <v>7</v>
      </c>
      <c r="I25" s="45">
        <v>10</v>
      </c>
      <c r="J25" s="45">
        <v>11</v>
      </c>
      <c r="K25" s="45">
        <v>7</v>
      </c>
      <c r="L25" s="45">
        <v>19</v>
      </c>
      <c r="M25" s="45">
        <v>3</v>
      </c>
      <c r="N25" s="45">
        <v>8</v>
      </c>
      <c r="O25" s="45">
        <v>19</v>
      </c>
      <c r="P25" s="45">
        <v>17</v>
      </c>
      <c r="Q25" s="45">
        <v>13</v>
      </c>
      <c r="R25" s="45">
        <v>19</v>
      </c>
      <c r="S25" s="45">
        <v>16</v>
      </c>
      <c r="T25" s="45">
        <v>15</v>
      </c>
      <c r="U25" s="45">
        <v>15</v>
      </c>
      <c r="V25" s="45">
        <v>24</v>
      </c>
      <c r="W25" s="45">
        <v>18</v>
      </c>
      <c r="X25" s="45">
        <v>16</v>
      </c>
      <c r="Y25" s="45">
        <v>9</v>
      </c>
      <c r="Z25" s="45">
        <v>1</v>
      </c>
      <c r="AA25" s="30">
        <f>SUM(C25:N25)</f>
        <v>129</v>
      </c>
      <c r="AB25" s="30">
        <f>SUM(O25:Z25)</f>
        <v>182</v>
      </c>
      <c r="AC25" s="31">
        <f>+Z25/N25-1</f>
        <v>-0.875</v>
      </c>
      <c r="AD25" s="31">
        <f>SUM(O25:Z25)/SUM(C25:N25)-1</f>
        <v>0.41085271317829464</v>
      </c>
    </row>
    <row r="26" spans="1:30" ht="12.75">
      <c r="A26" s="99"/>
      <c r="B26" s="33" t="s">
        <v>83</v>
      </c>
      <c r="C26" s="34">
        <f>1-(C24+C22)/C21</f>
        <v>0.5483870967741935</v>
      </c>
      <c r="D26" s="34">
        <f aca="true" t="shared" si="4" ref="D26:T26">1-(D24+D22)/D21</f>
        <v>0.4642857142857143</v>
      </c>
      <c r="E26" s="34">
        <f t="shared" si="4"/>
        <v>0.5483870967741935</v>
      </c>
      <c r="F26" s="34">
        <f t="shared" si="4"/>
        <v>0.6666666666666667</v>
      </c>
      <c r="G26" s="34">
        <f t="shared" si="4"/>
        <v>0.6451612903225806</v>
      </c>
      <c r="H26" s="34">
        <f t="shared" si="4"/>
        <v>0.7666666666666666</v>
      </c>
      <c r="I26" s="34">
        <f t="shared" si="4"/>
        <v>0.6774193548387097</v>
      </c>
      <c r="J26" s="34">
        <f t="shared" si="4"/>
        <v>0.6451612903225806</v>
      </c>
      <c r="K26" s="34">
        <f t="shared" si="4"/>
        <v>0.7666666666666666</v>
      </c>
      <c r="L26" s="34">
        <f t="shared" si="4"/>
        <v>0.25806451612903225</v>
      </c>
      <c r="M26" s="34">
        <f t="shared" si="4"/>
        <v>0.7666666666666666</v>
      </c>
      <c r="N26" s="34">
        <f t="shared" si="4"/>
        <v>0.6129032258064516</v>
      </c>
      <c r="O26" s="34">
        <f t="shared" si="4"/>
        <v>0.3870967741935484</v>
      </c>
      <c r="P26" s="34">
        <f t="shared" si="4"/>
        <v>0.4137931034482759</v>
      </c>
      <c r="Q26" s="34">
        <f t="shared" si="4"/>
        <v>0.5806451612903225</v>
      </c>
      <c r="R26" s="34">
        <f t="shared" si="4"/>
        <v>0.3666666666666667</v>
      </c>
      <c r="S26" s="34">
        <f t="shared" si="4"/>
        <v>0.4838709677419355</v>
      </c>
      <c r="T26" s="34">
        <f t="shared" si="4"/>
        <v>0.5</v>
      </c>
      <c r="U26" s="34">
        <f>1-(U24+U22)/U21</f>
        <v>0.5161290322580645</v>
      </c>
      <c r="V26" s="34">
        <f>1-(V24+V22)/V21</f>
        <v>0.22580645161290325</v>
      </c>
      <c r="W26" s="34">
        <f>1-(W24+W22)/W21</f>
        <v>0.4</v>
      </c>
      <c r="X26" s="34">
        <f>1-(X24+X22)/X21</f>
        <v>0.4838709677419355</v>
      </c>
      <c r="Y26" s="34">
        <f>1-(Y24+Y22)/Y21</f>
        <v>0.7</v>
      </c>
      <c r="Z26" s="34">
        <f>1-(Z24+Z22)/Z21</f>
        <v>0.967741935483871</v>
      </c>
      <c r="AA26" s="34">
        <f>1-(AA24+AA22)/AA21</f>
        <v>0.6136986301369862</v>
      </c>
      <c r="AB26" s="34">
        <f>1-(AB24+AB22)/AB21</f>
        <v>0.5027322404371585</v>
      </c>
      <c r="AC26" s="36"/>
      <c r="AD26" s="36"/>
    </row>
    <row r="27" spans="1:30" ht="12.75">
      <c r="A27" s="99"/>
      <c r="B27" s="37" t="s">
        <v>84</v>
      </c>
      <c r="C27" s="38">
        <f>1-(C24-C23+C22-C25)/C21</f>
        <v>1</v>
      </c>
      <c r="D27" s="38">
        <f aca="true" t="shared" si="5" ref="D27:T27">1-(D24-D23+D22-D25)/D21</f>
        <v>1</v>
      </c>
      <c r="E27" s="38">
        <f t="shared" si="5"/>
        <v>1</v>
      </c>
      <c r="F27" s="38">
        <f t="shared" si="5"/>
        <v>1</v>
      </c>
      <c r="G27" s="38">
        <f t="shared" si="5"/>
        <v>1</v>
      </c>
      <c r="H27" s="38">
        <f t="shared" si="5"/>
        <v>1</v>
      </c>
      <c r="I27" s="38">
        <f t="shared" si="5"/>
        <v>1</v>
      </c>
      <c r="J27" s="38">
        <f t="shared" si="5"/>
        <v>1</v>
      </c>
      <c r="K27" s="38">
        <f t="shared" si="5"/>
        <v>1</v>
      </c>
      <c r="L27" s="38">
        <f t="shared" si="5"/>
        <v>1</v>
      </c>
      <c r="M27" s="38">
        <f t="shared" si="5"/>
        <v>1</v>
      </c>
      <c r="N27" s="38">
        <f t="shared" si="5"/>
        <v>1</v>
      </c>
      <c r="O27" s="38">
        <f t="shared" si="5"/>
        <v>1</v>
      </c>
      <c r="P27" s="38">
        <f t="shared" si="5"/>
        <v>1</v>
      </c>
      <c r="Q27" s="38">
        <f t="shared" si="5"/>
        <v>1</v>
      </c>
      <c r="R27" s="38">
        <f t="shared" si="5"/>
        <v>1</v>
      </c>
      <c r="S27" s="38">
        <f t="shared" si="5"/>
        <v>1</v>
      </c>
      <c r="T27" s="38">
        <f t="shared" si="5"/>
        <v>1</v>
      </c>
      <c r="U27" s="38">
        <f>1-(U24-U23+U22-U25)/U21</f>
        <v>1</v>
      </c>
      <c r="V27" s="38">
        <f>1-(V24-V23+V22-V25)/V21</f>
        <v>1</v>
      </c>
      <c r="W27" s="38">
        <f>1-(W24-W23+W22-W25)/W21</f>
        <v>1</v>
      </c>
      <c r="X27" s="38">
        <f>1-(X24-X23+X22-X25)/X21</f>
        <v>1</v>
      </c>
      <c r="Y27" s="38">
        <f>1-(Y24-Y23+Y22-Y25)/Y21</f>
        <v>1</v>
      </c>
      <c r="Z27" s="38">
        <f>1-(Z24-Z23+Z22-Z25)/Z21</f>
        <v>1</v>
      </c>
      <c r="AA27" s="38">
        <f>1-(AA24-AA23+AA22-AA25)/AA21</f>
        <v>1</v>
      </c>
      <c r="AB27" s="38">
        <f>1-(AB24-AB23+AB22-AB25)/AB21</f>
        <v>1</v>
      </c>
      <c r="AC27" s="36"/>
      <c r="AD27" s="36"/>
    </row>
    <row r="28" spans="1:30" ht="12.75">
      <c r="A28" s="99" t="s">
        <v>13</v>
      </c>
      <c r="B28" s="29" t="s">
        <v>78</v>
      </c>
      <c r="C28" s="45">
        <v>114</v>
      </c>
      <c r="D28" s="45">
        <v>46</v>
      </c>
      <c r="E28" s="45">
        <v>100</v>
      </c>
      <c r="F28" s="45">
        <v>101</v>
      </c>
      <c r="G28" s="45">
        <v>51</v>
      </c>
      <c r="H28" s="45">
        <v>103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30">
        <f>SUM(C28:N28)</f>
        <v>515</v>
      </c>
      <c r="AB28" s="30"/>
      <c r="AC28" s="31"/>
      <c r="AD28" s="31">
        <f>SUM(O28:Z28)/SUM(C28:N28)-1</f>
        <v>-1</v>
      </c>
    </row>
    <row r="29" spans="1:30" ht="12.75">
      <c r="A29" s="99"/>
      <c r="B29" s="29" t="s">
        <v>79</v>
      </c>
      <c r="C29" s="45">
        <v>0</v>
      </c>
      <c r="D29" s="45">
        <v>1</v>
      </c>
      <c r="E29" s="45">
        <v>2</v>
      </c>
      <c r="F29" s="45">
        <v>0</v>
      </c>
      <c r="G29" s="45">
        <v>0</v>
      </c>
      <c r="H29" s="45">
        <v>3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30">
        <f>SUM(C29:N29)</f>
        <v>6</v>
      </c>
      <c r="AB29" s="30"/>
      <c r="AC29" s="31"/>
      <c r="AD29" s="31">
        <f>SUM(O29:Z29)/SUM(C29:N29)-1</f>
        <v>-1</v>
      </c>
    </row>
    <row r="30" spans="1:30" ht="12.75">
      <c r="A30" s="99"/>
      <c r="B30" s="29" t="s">
        <v>80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30">
        <f>SUM(C30:N30)</f>
        <v>0</v>
      </c>
      <c r="AB30" s="30"/>
      <c r="AC30" s="31"/>
      <c r="AD30" s="31"/>
    </row>
    <row r="31" spans="1:30" ht="12.75">
      <c r="A31" s="99"/>
      <c r="B31" s="29" t="s">
        <v>81</v>
      </c>
      <c r="C31" s="45">
        <v>69</v>
      </c>
      <c r="D31" s="45">
        <v>25</v>
      </c>
      <c r="E31" s="45">
        <v>62</v>
      </c>
      <c r="F31" s="45">
        <v>37</v>
      </c>
      <c r="G31" s="45">
        <v>18</v>
      </c>
      <c r="H31" s="45">
        <v>54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30">
        <f>SUM(C31:N31)</f>
        <v>265</v>
      </c>
      <c r="AB31" s="30"/>
      <c r="AC31" s="31"/>
      <c r="AD31" s="31">
        <f>SUM(O31:Z31)/SUM(C31:N31)-1</f>
        <v>-1</v>
      </c>
    </row>
    <row r="32" spans="1:30" ht="12.75">
      <c r="A32" s="99"/>
      <c r="B32" s="29" t="s">
        <v>82</v>
      </c>
      <c r="C32" s="45">
        <v>30</v>
      </c>
      <c r="D32" s="45">
        <v>5</v>
      </c>
      <c r="E32" s="45">
        <v>16</v>
      </c>
      <c r="F32" s="45">
        <v>12</v>
      </c>
      <c r="G32" s="45">
        <v>3</v>
      </c>
      <c r="H32" s="45">
        <v>20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30">
        <f>SUM(C32:N32)</f>
        <v>86</v>
      </c>
      <c r="AB32" s="30"/>
      <c r="AC32" s="31"/>
      <c r="AD32" s="31">
        <f>SUM(O32:Z32)/SUM(C32:N32)-1</f>
        <v>-1</v>
      </c>
    </row>
    <row r="33" spans="1:30" ht="12.75">
      <c r="A33" s="99"/>
      <c r="B33" s="33" t="s">
        <v>83</v>
      </c>
      <c r="C33" s="34">
        <f aca="true" t="shared" si="6" ref="C33:H33">1-(C31+C29)/C28</f>
        <v>0.39473684210526316</v>
      </c>
      <c r="D33" s="34">
        <f t="shared" si="6"/>
        <v>0.4347826086956522</v>
      </c>
      <c r="E33" s="34">
        <f t="shared" si="6"/>
        <v>0.36</v>
      </c>
      <c r="F33" s="34">
        <f t="shared" si="6"/>
        <v>0.6336633663366337</v>
      </c>
      <c r="G33" s="34">
        <f t="shared" si="6"/>
        <v>0.6470588235294117</v>
      </c>
      <c r="H33" s="34">
        <f t="shared" si="6"/>
        <v>0.44660194174757284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>
        <f>1-(AA31+AA29)/AA28</f>
        <v>0.4737864077669903</v>
      </c>
      <c r="AB33" s="34"/>
      <c r="AC33" s="36"/>
      <c r="AD33" s="36"/>
    </row>
    <row r="34" spans="1:30" ht="12.75">
      <c r="A34" s="99"/>
      <c r="B34" s="37" t="s">
        <v>84</v>
      </c>
      <c r="C34" s="38">
        <f aca="true" t="shared" si="7" ref="C34:H34">1-(C31-C30+C29-C32)/C28</f>
        <v>0.6578947368421053</v>
      </c>
      <c r="D34" s="38">
        <f t="shared" si="7"/>
        <v>0.5434782608695652</v>
      </c>
      <c r="E34" s="38">
        <f t="shared" si="7"/>
        <v>0.52</v>
      </c>
      <c r="F34" s="38">
        <f t="shared" si="7"/>
        <v>0.7524752475247525</v>
      </c>
      <c r="G34" s="38">
        <f t="shared" si="7"/>
        <v>0.7058823529411764</v>
      </c>
      <c r="H34" s="38">
        <f t="shared" si="7"/>
        <v>0.6407766990291262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>
        <f>1-(AA31-AA30+AA29-AA32)/AA28</f>
        <v>0.6407766990291262</v>
      </c>
      <c r="AB34" s="38"/>
      <c r="AC34" s="36"/>
      <c r="AD34" s="36"/>
    </row>
    <row r="35" spans="1:30" ht="12.75">
      <c r="A35" s="99" t="s">
        <v>19</v>
      </c>
      <c r="B35" s="29" t="s">
        <v>78</v>
      </c>
      <c r="C35" s="45">
        <v>234</v>
      </c>
      <c r="D35" s="45">
        <v>218</v>
      </c>
      <c r="E35" s="45">
        <v>270</v>
      </c>
      <c r="F35" s="45">
        <v>270</v>
      </c>
      <c r="G35" s="45">
        <v>272</v>
      </c>
      <c r="H35" s="45">
        <v>59</v>
      </c>
      <c r="I35" s="45">
        <v>303</v>
      </c>
      <c r="J35" s="45">
        <v>280</v>
      </c>
      <c r="K35" s="45">
        <v>272</v>
      </c>
      <c r="L35" s="45">
        <v>289</v>
      </c>
      <c r="M35" s="45">
        <v>286</v>
      </c>
      <c r="N35" s="45">
        <v>318</v>
      </c>
      <c r="O35" s="45">
        <v>321</v>
      </c>
      <c r="P35" s="45">
        <v>300</v>
      </c>
      <c r="Q35" s="45">
        <v>370</v>
      </c>
      <c r="R35" s="45">
        <v>306</v>
      </c>
      <c r="S35" s="45">
        <v>319</v>
      </c>
      <c r="T35" s="45">
        <v>310</v>
      </c>
      <c r="U35" s="45">
        <v>324</v>
      </c>
      <c r="V35" s="45">
        <v>321</v>
      </c>
      <c r="W35" s="45">
        <v>322</v>
      </c>
      <c r="X35" s="45">
        <v>160</v>
      </c>
      <c r="Y35" s="45">
        <v>155</v>
      </c>
      <c r="Z35" s="45">
        <v>165</v>
      </c>
      <c r="AA35" s="30">
        <f>SUM(C35:N35)</f>
        <v>3071</v>
      </c>
      <c r="AB35" s="30">
        <f>SUM(O35:Z35)</f>
        <v>3373</v>
      </c>
      <c r="AC35" s="31">
        <f>+Z35/N35-1</f>
        <v>-0.4811320754716981</v>
      </c>
      <c r="AD35" s="31">
        <f>SUM(O35:Z35)/SUM(C35:N35)-1</f>
        <v>0.0983393031585802</v>
      </c>
    </row>
    <row r="36" spans="1:30" ht="12.75">
      <c r="A36" s="99"/>
      <c r="B36" s="29" t="s">
        <v>79</v>
      </c>
      <c r="C36" s="45">
        <v>0</v>
      </c>
      <c r="D36" s="45">
        <v>0</v>
      </c>
      <c r="E36" s="45">
        <v>0</v>
      </c>
      <c r="F36" s="45">
        <v>2</v>
      </c>
      <c r="G36" s="45">
        <v>2</v>
      </c>
      <c r="H36" s="45">
        <v>0</v>
      </c>
      <c r="I36" s="45">
        <v>1</v>
      </c>
      <c r="J36" s="45">
        <v>1</v>
      </c>
      <c r="K36" s="45">
        <v>2</v>
      </c>
      <c r="L36" s="45">
        <v>0</v>
      </c>
      <c r="M36" s="45">
        <v>0</v>
      </c>
      <c r="N36" s="45">
        <v>1</v>
      </c>
      <c r="O36" s="45">
        <v>0</v>
      </c>
      <c r="P36" s="45">
        <v>0</v>
      </c>
      <c r="Q36" s="45">
        <v>1</v>
      </c>
      <c r="R36" s="45">
        <v>0</v>
      </c>
      <c r="S36" s="45">
        <v>7</v>
      </c>
      <c r="T36" s="45">
        <v>3</v>
      </c>
      <c r="U36" s="45">
        <v>5</v>
      </c>
      <c r="V36" s="45">
        <v>6</v>
      </c>
      <c r="W36" s="45">
        <v>5</v>
      </c>
      <c r="X36" s="45">
        <v>1</v>
      </c>
      <c r="Y36" s="45">
        <v>2</v>
      </c>
      <c r="Z36" s="45">
        <v>1</v>
      </c>
      <c r="AA36" s="30">
        <f>SUM(C36:N36)</f>
        <v>9</v>
      </c>
      <c r="AB36" s="30">
        <f>SUM(O36:Z36)</f>
        <v>31</v>
      </c>
      <c r="AC36" s="31">
        <f>+Z36/N36-1</f>
        <v>0</v>
      </c>
      <c r="AD36" s="31">
        <f>SUM(O36:Z36)/SUM(C36:N36)-1</f>
        <v>2.4444444444444446</v>
      </c>
    </row>
    <row r="37" spans="1:30" ht="12.75">
      <c r="A37" s="99"/>
      <c r="B37" s="29" t="s">
        <v>80</v>
      </c>
      <c r="C37" s="45">
        <v>0</v>
      </c>
      <c r="D37" s="45">
        <v>0</v>
      </c>
      <c r="E37" s="45">
        <v>0</v>
      </c>
      <c r="F37" s="45">
        <v>2</v>
      </c>
      <c r="G37" s="45">
        <v>0</v>
      </c>
      <c r="H37" s="45">
        <v>0</v>
      </c>
      <c r="I37" s="45">
        <v>0</v>
      </c>
      <c r="J37" s="45">
        <v>0</v>
      </c>
      <c r="K37" s="45">
        <v>2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1</v>
      </c>
      <c r="T37" s="45">
        <v>0</v>
      </c>
      <c r="U37" s="45">
        <v>2</v>
      </c>
      <c r="V37" s="45">
        <v>4</v>
      </c>
      <c r="W37" s="45">
        <v>2</v>
      </c>
      <c r="X37" s="45">
        <v>0</v>
      </c>
      <c r="Y37" s="45">
        <v>1</v>
      </c>
      <c r="Z37" s="45">
        <v>0</v>
      </c>
      <c r="AA37" s="30">
        <f>SUM(C37:N37)</f>
        <v>4</v>
      </c>
      <c r="AB37" s="30">
        <f>SUM(O37:Z37)</f>
        <v>10</v>
      </c>
      <c r="AC37" s="31"/>
      <c r="AD37" s="31">
        <f>SUM(O37:Z37)/SUM(C37:N37)-1</f>
        <v>1.5</v>
      </c>
    </row>
    <row r="38" spans="1:30" ht="12.75">
      <c r="A38" s="99"/>
      <c r="B38" s="29" t="s">
        <v>81</v>
      </c>
      <c r="C38" s="45">
        <v>64</v>
      </c>
      <c r="D38" s="45">
        <v>62</v>
      </c>
      <c r="E38" s="45">
        <v>8</v>
      </c>
      <c r="F38" s="45">
        <v>66</v>
      </c>
      <c r="G38" s="45">
        <v>53</v>
      </c>
      <c r="H38" s="45">
        <v>36</v>
      </c>
      <c r="I38" s="45">
        <v>100</v>
      </c>
      <c r="J38" s="45">
        <v>96</v>
      </c>
      <c r="K38" s="45">
        <v>92</v>
      </c>
      <c r="L38" s="45">
        <v>150</v>
      </c>
      <c r="M38" s="45">
        <v>169</v>
      </c>
      <c r="N38" s="45">
        <v>199</v>
      </c>
      <c r="O38" s="45">
        <v>182</v>
      </c>
      <c r="P38" s="45">
        <v>145</v>
      </c>
      <c r="Q38" s="45">
        <v>186</v>
      </c>
      <c r="R38" s="45">
        <v>114</v>
      </c>
      <c r="S38" s="45">
        <v>130</v>
      </c>
      <c r="T38" s="45">
        <v>124</v>
      </c>
      <c r="U38" s="45">
        <v>62</v>
      </c>
      <c r="V38" s="45">
        <v>111</v>
      </c>
      <c r="W38" s="45">
        <v>97</v>
      </c>
      <c r="X38" s="45">
        <v>60</v>
      </c>
      <c r="Y38" s="45">
        <v>80</v>
      </c>
      <c r="Z38" s="45">
        <v>47</v>
      </c>
      <c r="AA38" s="30">
        <f>SUM(C38:N38)</f>
        <v>1095</v>
      </c>
      <c r="AB38" s="30">
        <f>SUM(O38:Z38)</f>
        <v>1338</v>
      </c>
      <c r="AC38" s="31">
        <f>+Z38/N38-1</f>
        <v>-0.7638190954773869</v>
      </c>
      <c r="AD38" s="31">
        <f>SUM(O38:Z38)/SUM(C38:N38)-1</f>
        <v>0.22191780821917817</v>
      </c>
    </row>
    <row r="39" spans="1:30" ht="12.75">
      <c r="A39" s="99"/>
      <c r="B39" s="29" t="s">
        <v>82</v>
      </c>
      <c r="C39" s="45">
        <v>19</v>
      </c>
      <c r="D39" s="45">
        <v>32</v>
      </c>
      <c r="E39" s="45">
        <v>2</v>
      </c>
      <c r="F39" s="45">
        <v>49</v>
      </c>
      <c r="G39" s="45">
        <v>16</v>
      </c>
      <c r="H39" s="45">
        <v>23</v>
      </c>
      <c r="I39" s="45">
        <v>59</v>
      </c>
      <c r="J39" s="45">
        <v>37</v>
      </c>
      <c r="K39" s="45">
        <v>21</v>
      </c>
      <c r="L39" s="45">
        <v>110</v>
      </c>
      <c r="M39" s="45">
        <v>84</v>
      </c>
      <c r="N39" s="45">
        <v>111</v>
      </c>
      <c r="O39" s="45">
        <v>101</v>
      </c>
      <c r="P39" s="45">
        <v>109</v>
      </c>
      <c r="Q39" s="45">
        <v>125</v>
      </c>
      <c r="R39" s="45">
        <v>84</v>
      </c>
      <c r="S39" s="45">
        <v>82</v>
      </c>
      <c r="T39" s="45">
        <v>62</v>
      </c>
      <c r="U39" s="45">
        <v>37</v>
      </c>
      <c r="V39" s="45">
        <v>76</v>
      </c>
      <c r="W39" s="45">
        <v>65</v>
      </c>
      <c r="X39" s="45">
        <v>25</v>
      </c>
      <c r="Y39" s="45">
        <v>49</v>
      </c>
      <c r="Z39" s="45">
        <v>16</v>
      </c>
      <c r="AA39" s="30">
        <f>SUM(C39:N39)</f>
        <v>563</v>
      </c>
      <c r="AB39" s="30">
        <f>SUM(O39:Z39)</f>
        <v>831</v>
      </c>
      <c r="AC39" s="31">
        <f>+Z39/N39-1</f>
        <v>-0.8558558558558559</v>
      </c>
      <c r="AD39" s="31">
        <f>SUM(O39:Z39)/SUM(C39:N39)-1</f>
        <v>0.4760213143872114</v>
      </c>
    </row>
    <row r="40" spans="1:30" ht="12.75">
      <c r="A40" s="99"/>
      <c r="B40" s="33" t="s">
        <v>83</v>
      </c>
      <c r="C40" s="34">
        <f>1-(C38+C36)/C35</f>
        <v>0.7264957264957265</v>
      </c>
      <c r="D40" s="34">
        <f aca="true" t="shared" si="8" ref="D40:T40">1-(D38+D36)/D35</f>
        <v>0.7155963302752293</v>
      </c>
      <c r="E40" s="34">
        <f t="shared" si="8"/>
        <v>0.9703703703703703</v>
      </c>
      <c r="F40" s="34">
        <f t="shared" si="8"/>
        <v>0.7481481481481482</v>
      </c>
      <c r="G40" s="34">
        <f t="shared" si="8"/>
        <v>0.7977941176470589</v>
      </c>
      <c r="H40" s="34">
        <f t="shared" si="8"/>
        <v>0.38983050847457623</v>
      </c>
      <c r="I40" s="34">
        <f t="shared" si="8"/>
        <v>0.6666666666666667</v>
      </c>
      <c r="J40" s="34">
        <f t="shared" si="8"/>
        <v>0.6535714285714286</v>
      </c>
      <c r="K40" s="34">
        <f t="shared" si="8"/>
        <v>0.6544117647058824</v>
      </c>
      <c r="L40" s="34">
        <f t="shared" si="8"/>
        <v>0.48096885813148793</v>
      </c>
      <c r="M40" s="34">
        <f t="shared" si="8"/>
        <v>0.40909090909090906</v>
      </c>
      <c r="N40" s="34">
        <f>1-(N38+N36)/N35</f>
        <v>0.37106918238993714</v>
      </c>
      <c r="O40" s="34">
        <f t="shared" si="8"/>
        <v>0.4330218068535826</v>
      </c>
      <c r="P40" s="34">
        <f t="shared" si="8"/>
        <v>0.5166666666666666</v>
      </c>
      <c r="Q40" s="34">
        <f t="shared" si="8"/>
        <v>0.49459459459459465</v>
      </c>
      <c r="R40" s="34">
        <f t="shared" si="8"/>
        <v>0.6274509803921569</v>
      </c>
      <c r="S40" s="34">
        <f t="shared" si="8"/>
        <v>0.5705329153605015</v>
      </c>
      <c r="T40" s="34">
        <f t="shared" si="8"/>
        <v>0.5903225806451613</v>
      </c>
      <c r="U40" s="34">
        <f>1-(U38+U36)/U35</f>
        <v>0.7932098765432098</v>
      </c>
      <c r="V40" s="34">
        <f>1-(V38+V36)/V35</f>
        <v>0.6355140186915889</v>
      </c>
      <c r="W40" s="34">
        <f>1-(W38+W36)/W35</f>
        <v>0.6832298136645962</v>
      </c>
      <c r="X40" s="34">
        <f>1-(X38+X36)/X35</f>
        <v>0.61875</v>
      </c>
      <c r="Y40" s="34">
        <f>1-(Y38+Y36)/Y35</f>
        <v>0.47096774193548385</v>
      </c>
      <c r="Z40" s="34">
        <f>1-(Z38+Z36)/Z35</f>
        <v>0.7090909090909091</v>
      </c>
      <c r="AA40" s="34">
        <f>1-(AA38+AA36)/AA35</f>
        <v>0.6405079778573755</v>
      </c>
      <c r="AB40" s="34">
        <f>1-(AB38+AB36)/AB35</f>
        <v>0.5941298547287281</v>
      </c>
      <c r="AC40" s="36"/>
      <c r="AD40" s="36"/>
    </row>
    <row r="41" spans="1:30" ht="12.75">
      <c r="A41" s="99"/>
      <c r="B41" s="37" t="s">
        <v>84</v>
      </c>
      <c r="C41" s="38">
        <f>1-(C38-C37+C36-C39)/C35</f>
        <v>0.8076923076923077</v>
      </c>
      <c r="D41" s="38">
        <f aca="true" t="shared" si="9" ref="D41:T41">1-(D38-D37+D36-D39)/D35</f>
        <v>0.8623853211009174</v>
      </c>
      <c r="E41" s="38">
        <f t="shared" si="9"/>
        <v>0.9777777777777777</v>
      </c>
      <c r="F41" s="38">
        <f t="shared" si="9"/>
        <v>0.937037037037037</v>
      </c>
      <c r="G41" s="38">
        <f t="shared" si="9"/>
        <v>0.8566176470588236</v>
      </c>
      <c r="H41" s="38">
        <f t="shared" si="9"/>
        <v>0.7796610169491526</v>
      </c>
      <c r="I41" s="38">
        <f t="shared" si="9"/>
        <v>0.8613861386138614</v>
      </c>
      <c r="J41" s="38">
        <f t="shared" si="9"/>
        <v>0.7857142857142857</v>
      </c>
      <c r="K41" s="38">
        <f t="shared" si="9"/>
        <v>0.7389705882352942</v>
      </c>
      <c r="L41" s="38">
        <f t="shared" si="9"/>
        <v>0.8615916955017301</v>
      </c>
      <c r="M41" s="38">
        <f t="shared" si="9"/>
        <v>0.7027972027972028</v>
      </c>
      <c r="N41" s="38">
        <f>1-(N38-N37+N36-N39)/N35</f>
        <v>0.720125786163522</v>
      </c>
      <c r="O41" s="38">
        <f t="shared" si="9"/>
        <v>0.7476635514018692</v>
      </c>
      <c r="P41" s="38">
        <f t="shared" si="9"/>
        <v>0.88</v>
      </c>
      <c r="Q41" s="38">
        <f t="shared" si="9"/>
        <v>0.8324324324324324</v>
      </c>
      <c r="R41" s="38">
        <f t="shared" si="9"/>
        <v>0.9019607843137255</v>
      </c>
      <c r="S41" s="38">
        <f t="shared" si="9"/>
        <v>0.8307210031347962</v>
      </c>
      <c r="T41" s="38">
        <f t="shared" si="9"/>
        <v>0.7903225806451613</v>
      </c>
      <c r="U41" s="38">
        <f>1-(U38-U37+U36-U39)/U35</f>
        <v>0.9135802469135803</v>
      </c>
      <c r="V41" s="38">
        <f>1-(V38-V37+V36-V39)/V35</f>
        <v>0.8847352024922118</v>
      </c>
      <c r="W41" s="38">
        <f>1-(W38-W37+W36-W39)/W35</f>
        <v>0.8913043478260869</v>
      </c>
      <c r="X41" s="38">
        <f>1-(X38-X37+X36-X39)/X35</f>
        <v>0.775</v>
      </c>
      <c r="Y41" s="38">
        <f>1-(Y38-Y37+Y36-Y39)/Y35</f>
        <v>0.7935483870967742</v>
      </c>
      <c r="Z41" s="38">
        <f>1-(Z38-Z37+Z36-Z39)/Z35</f>
        <v>0.806060606060606</v>
      </c>
      <c r="AA41" s="38">
        <f>1-(AA38-AA37+AA36-AA39)/AA35</f>
        <v>0.8251383914034516</v>
      </c>
      <c r="AB41" s="38">
        <f>1-(AB38-AB37+AB36-AB39)/AB35</f>
        <v>0.8434627927660836</v>
      </c>
      <c r="AC41" s="36"/>
      <c r="AD41" s="36"/>
    </row>
    <row r="42" spans="1:30" ht="12.75">
      <c r="A42" s="99" t="s">
        <v>85</v>
      </c>
      <c r="B42" s="29" t="s">
        <v>78</v>
      </c>
      <c r="C42" s="45">
        <v>19</v>
      </c>
      <c r="D42" s="45">
        <v>12</v>
      </c>
      <c r="E42" s="45">
        <v>13</v>
      </c>
      <c r="F42" s="45">
        <v>13</v>
      </c>
      <c r="G42" s="45">
        <v>13</v>
      </c>
      <c r="H42" s="45">
        <v>13</v>
      </c>
      <c r="I42" s="45">
        <v>14</v>
      </c>
      <c r="J42" s="45">
        <v>13</v>
      </c>
      <c r="K42" s="45">
        <v>12</v>
      </c>
      <c r="L42" s="45">
        <v>14</v>
      </c>
      <c r="M42" s="45">
        <v>13</v>
      </c>
      <c r="N42" s="45">
        <v>12</v>
      </c>
      <c r="O42" s="45">
        <v>16</v>
      </c>
      <c r="P42" s="45">
        <v>17</v>
      </c>
      <c r="Q42" s="45">
        <v>17</v>
      </c>
      <c r="R42" s="45">
        <v>17</v>
      </c>
      <c r="S42" s="45">
        <v>18</v>
      </c>
      <c r="T42" s="45">
        <v>11</v>
      </c>
      <c r="U42" s="45">
        <v>11</v>
      </c>
      <c r="V42" s="45">
        <v>11</v>
      </c>
      <c r="W42" s="45">
        <v>13</v>
      </c>
      <c r="X42" s="45">
        <v>14</v>
      </c>
      <c r="Y42" s="45">
        <v>12</v>
      </c>
      <c r="Z42" s="45">
        <v>14</v>
      </c>
      <c r="AA42" s="30">
        <f>SUM(C42:N42)</f>
        <v>161</v>
      </c>
      <c r="AB42" s="30">
        <f>SUM(O42:Z42)</f>
        <v>171</v>
      </c>
      <c r="AC42" s="31">
        <f>+Z42/N42-1</f>
        <v>0.16666666666666674</v>
      </c>
      <c r="AD42" s="31">
        <f>SUM(O42:Z42)/SUM(C42:N42)-1</f>
        <v>0.06211180124223592</v>
      </c>
    </row>
    <row r="43" spans="1:30" ht="12.75">
      <c r="A43" s="99"/>
      <c r="B43" s="29" t="s">
        <v>79</v>
      </c>
      <c r="C43" s="45">
        <v>0</v>
      </c>
      <c r="D43" s="45">
        <v>1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1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30">
        <f>SUM(C43:N43)</f>
        <v>1</v>
      </c>
      <c r="AB43" s="30">
        <f>SUM(O43:Z43)</f>
        <v>1</v>
      </c>
      <c r="AC43" s="31"/>
      <c r="AD43" s="31">
        <f>SUM(O43:Z43)/SUM(C43:N43)-1</f>
        <v>0</v>
      </c>
    </row>
    <row r="44" spans="1:30" ht="12.75">
      <c r="A44" s="99"/>
      <c r="B44" s="29" t="s">
        <v>80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30">
        <f>SUM(C44:N44)</f>
        <v>0</v>
      </c>
      <c r="AB44" s="30">
        <f>SUM(O44:Z44)</f>
        <v>0</v>
      </c>
      <c r="AC44" s="31"/>
      <c r="AD44" s="31"/>
    </row>
    <row r="45" spans="1:30" ht="12.75">
      <c r="A45" s="99"/>
      <c r="B45" s="29" t="s">
        <v>81</v>
      </c>
      <c r="C45" s="45">
        <v>8</v>
      </c>
      <c r="D45" s="45">
        <v>2</v>
      </c>
      <c r="E45" s="45">
        <v>7</v>
      </c>
      <c r="F45" s="45">
        <v>2</v>
      </c>
      <c r="G45" s="45">
        <v>5</v>
      </c>
      <c r="H45" s="45">
        <v>2</v>
      </c>
      <c r="I45" s="45">
        <v>3</v>
      </c>
      <c r="J45" s="45">
        <v>2</v>
      </c>
      <c r="K45" s="45">
        <v>3</v>
      </c>
      <c r="L45" s="45">
        <v>3</v>
      </c>
      <c r="M45" s="45">
        <v>1</v>
      </c>
      <c r="N45" s="45">
        <v>2</v>
      </c>
      <c r="O45" s="45">
        <v>1</v>
      </c>
      <c r="P45" s="45">
        <v>5</v>
      </c>
      <c r="Q45" s="45">
        <v>8</v>
      </c>
      <c r="R45" s="45">
        <v>6</v>
      </c>
      <c r="S45" s="45">
        <v>3</v>
      </c>
      <c r="T45" s="45">
        <v>7</v>
      </c>
      <c r="U45" s="45">
        <v>6</v>
      </c>
      <c r="V45" s="45">
        <v>6</v>
      </c>
      <c r="W45" s="45">
        <v>6</v>
      </c>
      <c r="X45" s="45">
        <v>3</v>
      </c>
      <c r="Y45" s="45">
        <v>2</v>
      </c>
      <c r="Z45" s="45">
        <v>1</v>
      </c>
      <c r="AA45" s="30">
        <f>SUM(C45:N45)</f>
        <v>40</v>
      </c>
      <c r="AB45" s="30">
        <f>SUM(O45:Z45)</f>
        <v>54</v>
      </c>
      <c r="AC45" s="31">
        <f>+Z45/N45-1</f>
        <v>-0.5</v>
      </c>
      <c r="AD45" s="31">
        <f>SUM(O45:Z45)/SUM(C45:N45)-1</f>
        <v>0.3500000000000001</v>
      </c>
    </row>
    <row r="46" spans="1:30" ht="12.75">
      <c r="A46" s="99"/>
      <c r="B46" s="29" t="s">
        <v>82</v>
      </c>
      <c r="C46" s="45">
        <v>2</v>
      </c>
      <c r="D46" s="45">
        <v>1</v>
      </c>
      <c r="E46" s="45">
        <v>2</v>
      </c>
      <c r="F46" s="45">
        <v>0</v>
      </c>
      <c r="G46" s="45">
        <v>4</v>
      </c>
      <c r="H46" s="45">
        <v>1</v>
      </c>
      <c r="I46" s="45">
        <v>3</v>
      </c>
      <c r="J46" s="45">
        <v>1</v>
      </c>
      <c r="K46" s="45">
        <v>1</v>
      </c>
      <c r="L46" s="45">
        <v>0</v>
      </c>
      <c r="M46" s="45">
        <v>0</v>
      </c>
      <c r="N46" s="45">
        <v>1</v>
      </c>
      <c r="O46" s="45">
        <v>1</v>
      </c>
      <c r="P46" s="45">
        <v>1</v>
      </c>
      <c r="Q46" s="45">
        <v>3</v>
      </c>
      <c r="R46" s="45">
        <v>2</v>
      </c>
      <c r="S46" s="45">
        <v>1</v>
      </c>
      <c r="T46" s="45">
        <v>4</v>
      </c>
      <c r="U46" s="45">
        <v>1</v>
      </c>
      <c r="V46" s="45">
        <v>4</v>
      </c>
      <c r="W46" s="45">
        <v>6</v>
      </c>
      <c r="X46" s="45">
        <v>2</v>
      </c>
      <c r="Y46" s="45">
        <v>2</v>
      </c>
      <c r="Z46" s="45">
        <v>0</v>
      </c>
      <c r="AA46" s="30">
        <f>SUM(C46:N46)</f>
        <v>16</v>
      </c>
      <c r="AB46" s="30">
        <f>SUM(O46:Z46)</f>
        <v>27</v>
      </c>
      <c r="AC46" s="31">
        <f>+Z46/N46-1</f>
        <v>-1</v>
      </c>
      <c r="AD46" s="31">
        <f>SUM(O46:Z46)/SUM(C46:N46)-1</f>
        <v>0.6875</v>
      </c>
    </row>
    <row r="47" spans="1:30" ht="12.75">
      <c r="A47" s="99"/>
      <c r="B47" s="33" t="s">
        <v>83</v>
      </c>
      <c r="C47" s="34">
        <f>1-(C45+C43)/C42</f>
        <v>0.5789473684210527</v>
      </c>
      <c r="D47" s="34">
        <f aca="true" t="shared" si="10" ref="D47:T47">1-(D45+D43)/D42</f>
        <v>0.75</v>
      </c>
      <c r="E47" s="34">
        <f t="shared" si="10"/>
        <v>0.46153846153846156</v>
      </c>
      <c r="F47" s="34">
        <f t="shared" si="10"/>
        <v>0.8461538461538461</v>
      </c>
      <c r="G47" s="34">
        <f t="shared" si="10"/>
        <v>0.6153846153846154</v>
      </c>
      <c r="H47" s="34">
        <f t="shared" si="10"/>
        <v>0.8461538461538461</v>
      </c>
      <c r="I47" s="34">
        <f t="shared" si="10"/>
        <v>0.7857142857142857</v>
      </c>
      <c r="J47" s="34">
        <f t="shared" si="10"/>
        <v>0.8461538461538461</v>
      </c>
      <c r="K47" s="34">
        <f t="shared" si="10"/>
        <v>0.75</v>
      </c>
      <c r="L47" s="34">
        <f t="shared" si="10"/>
        <v>0.7857142857142857</v>
      </c>
      <c r="M47" s="34">
        <f t="shared" si="10"/>
        <v>0.9230769230769231</v>
      </c>
      <c r="N47" s="34">
        <f t="shared" si="10"/>
        <v>0.8333333333333334</v>
      </c>
      <c r="O47" s="34">
        <f t="shared" si="10"/>
        <v>0.9375</v>
      </c>
      <c r="P47" s="34">
        <f t="shared" si="10"/>
        <v>0.7058823529411764</v>
      </c>
      <c r="Q47" s="34">
        <f t="shared" si="10"/>
        <v>0.5294117647058824</v>
      </c>
      <c r="R47" s="34">
        <f t="shared" si="10"/>
        <v>0.6470588235294117</v>
      </c>
      <c r="S47" s="34">
        <f t="shared" si="10"/>
        <v>0.8333333333333334</v>
      </c>
      <c r="T47" s="34">
        <f t="shared" si="10"/>
        <v>0.36363636363636365</v>
      </c>
      <c r="U47" s="34">
        <f>1-(U45+U43)/U42</f>
        <v>0.36363636363636365</v>
      </c>
      <c r="V47" s="34">
        <f>1-(V45+V43)/V42</f>
        <v>0.4545454545454546</v>
      </c>
      <c r="W47" s="34">
        <f>1-(W45+W43)/W42</f>
        <v>0.5384615384615384</v>
      </c>
      <c r="X47" s="34">
        <f>1-(X45+X43)/X42</f>
        <v>0.7857142857142857</v>
      </c>
      <c r="Y47" s="34">
        <f>1-(Y45+Y43)/Y42</f>
        <v>0.8333333333333334</v>
      </c>
      <c r="Z47" s="34">
        <f>1-(Z45+Z43)/Z42</f>
        <v>0.9285714285714286</v>
      </c>
      <c r="AA47" s="34">
        <f>1-(AA45+AA43)/AA42</f>
        <v>0.7453416149068324</v>
      </c>
      <c r="AB47" s="34">
        <f>1-(AB45+AB43)/AB42</f>
        <v>0.6783625730994152</v>
      </c>
      <c r="AC47" s="36"/>
      <c r="AD47" s="36"/>
    </row>
    <row r="48" spans="1:30" ht="12.75">
      <c r="A48" s="99"/>
      <c r="B48" s="37" t="s">
        <v>84</v>
      </c>
      <c r="C48" s="38">
        <f>1-(C45-C44+C43-C46)/C42</f>
        <v>0.6842105263157895</v>
      </c>
      <c r="D48" s="38">
        <f aca="true" t="shared" si="11" ref="D48:T48">1-(D45-D44+D43-D46)/D42</f>
        <v>0.8333333333333334</v>
      </c>
      <c r="E48" s="38">
        <f t="shared" si="11"/>
        <v>0.6153846153846154</v>
      </c>
      <c r="F48" s="38">
        <f t="shared" si="11"/>
        <v>0.8461538461538461</v>
      </c>
      <c r="G48" s="38">
        <f t="shared" si="11"/>
        <v>0.9230769230769231</v>
      </c>
      <c r="H48" s="38">
        <f t="shared" si="11"/>
        <v>0.9230769230769231</v>
      </c>
      <c r="I48" s="38">
        <f t="shared" si="11"/>
        <v>1</v>
      </c>
      <c r="J48" s="38">
        <f t="shared" si="11"/>
        <v>0.9230769230769231</v>
      </c>
      <c r="K48" s="38">
        <f t="shared" si="11"/>
        <v>0.8333333333333334</v>
      </c>
      <c r="L48" s="38">
        <f t="shared" si="11"/>
        <v>0.7857142857142857</v>
      </c>
      <c r="M48" s="38">
        <f t="shared" si="11"/>
        <v>0.9230769230769231</v>
      </c>
      <c r="N48" s="38">
        <f t="shared" si="11"/>
        <v>0.9166666666666666</v>
      </c>
      <c r="O48" s="38">
        <f t="shared" si="11"/>
        <v>1</v>
      </c>
      <c r="P48" s="38">
        <f t="shared" si="11"/>
        <v>0.7647058823529411</v>
      </c>
      <c r="Q48" s="38">
        <f t="shared" si="11"/>
        <v>0.7058823529411764</v>
      </c>
      <c r="R48" s="38">
        <f t="shared" si="11"/>
        <v>0.7647058823529411</v>
      </c>
      <c r="S48" s="38">
        <f t="shared" si="11"/>
        <v>0.8888888888888888</v>
      </c>
      <c r="T48" s="38">
        <f t="shared" si="11"/>
        <v>0.7272727272727273</v>
      </c>
      <c r="U48" s="38">
        <f>1-(U45-U44+U43-U46)/U42</f>
        <v>0.4545454545454546</v>
      </c>
      <c r="V48" s="38">
        <f>1-(V45-V44+V43-V46)/V42</f>
        <v>0.8181818181818181</v>
      </c>
      <c r="W48" s="38">
        <f>1-(W45-W44+W43-W46)/W42</f>
        <v>1</v>
      </c>
      <c r="X48" s="38">
        <f>1-(X45-X44+X43-X46)/X42</f>
        <v>0.9285714285714286</v>
      </c>
      <c r="Y48" s="38">
        <f>1-(Y45-Y44+Y43-Y46)/Y42</f>
        <v>1</v>
      </c>
      <c r="Z48" s="38">
        <f>1-(Z45-Z44+Z43-Z46)/Z42</f>
        <v>0.9285714285714286</v>
      </c>
      <c r="AA48" s="38">
        <f>1-(AA45-AA44+AA43-AA46)/AA42</f>
        <v>0.84472049689441</v>
      </c>
      <c r="AB48" s="38">
        <f>1-(AB45-AB44+AB43-AB46)/AB42</f>
        <v>0.8362573099415205</v>
      </c>
      <c r="AC48" s="36"/>
      <c r="AD48" s="36"/>
    </row>
    <row r="49" spans="1:30" ht="12.75">
      <c r="A49" s="99" t="s">
        <v>21</v>
      </c>
      <c r="B49" s="29" t="s">
        <v>78</v>
      </c>
      <c r="C49" s="45">
        <v>854</v>
      </c>
      <c r="D49" s="45">
        <v>760</v>
      </c>
      <c r="E49" s="45">
        <v>861</v>
      </c>
      <c r="F49" s="45">
        <v>818</v>
      </c>
      <c r="G49" s="45">
        <v>818</v>
      </c>
      <c r="H49" s="45">
        <v>831</v>
      </c>
      <c r="I49" s="45">
        <v>886</v>
      </c>
      <c r="J49" s="45">
        <v>863</v>
      </c>
      <c r="K49" s="45">
        <v>908</v>
      </c>
      <c r="L49" s="45">
        <v>839</v>
      </c>
      <c r="M49" s="45">
        <v>830</v>
      </c>
      <c r="N49" s="45">
        <v>930</v>
      </c>
      <c r="O49" s="45">
        <v>936</v>
      </c>
      <c r="P49" s="45">
        <v>808</v>
      </c>
      <c r="Q49" s="45">
        <v>894</v>
      </c>
      <c r="R49" s="45">
        <v>809</v>
      </c>
      <c r="S49" s="45">
        <v>854</v>
      </c>
      <c r="T49" s="45">
        <v>895</v>
      </c>
      <c r="U49" s="45">
        <v>949</v>
      </c>
      <c r="V49" s="45">
        <v>942</v>
      </c>
      <c r="W49" s="45">
        <v>881</v>
      </c>
      <c r="X49" s="45">
        <v>908</v>
      </c>
      <c r="Y49" s="45">
        <v>1071</v>
      </c>
      <c r="Z49" s="45">
        <v>1173</v>
      </c>
      <c r="AA49" s="30">
        <f>SUM(C49:N49)</f>
        <v>10198</v>
      </c>
      <c r="AB49" s="30">
        <f>SUM(O49:Z49)</f>
        <v>11120</v>
      </c>
      <c r="AC49" s="31">
        <f>+Z49/N49-1</f>
        <v>0.2612903225806451</v>
      </c>
      <c r="AD49" s="31">
        <f>SUM(O49:Z49)/SUM(C49:N49)-1</f>
        <v>0.09040988429103747</v>
      </c>
    </row>
    <row r="50" spans="1:30" ht="12.75">
      <c r="A50" s="99"/>
      <c r="B50" s="29" t="s">
        <v>79</v>
      </c>
      <c r="C50" s="45">
        <v>0</v>
      </c>
      <c r="D50" s="45">
        <v>1</v>
      </c>
      <c r="E50" s="45">
        <v>0</v>
      </c>
      <c r="F50" s="45">
        <v>0</v>
      </c>
      <c r="G50" s="45">
        <v>0</v>
      </c>
      <c r="H50" s="45">
        <v>1</v>
      </c>
      <c r="I50" s="45">
        <v>0</v>
      </c>
      <c r="J50" s="45">
        <v>2</v>
      </c>
      <c r="K50" s="45">
        <v>1</v>
      </c>
      <c r="L50" s="45">
        <v>2</v>
      </c>
      <c r="M50" s="45">
        <v>12</v>
      </c>
      <c r="N50" s="45">
        <v>13</v>
      </c>
      <c r="O50" s="45">
        <v>4</v>
      </c>
      <c r="P50" s="45">
        <v>5</v>
      </c>
      <c r="Q50" s="45">
        <v>2</v>
      </c>
      <c r="R50" s="45">
        <v>1</v>
      </c>
      <c r="S50" s="45">
        <v>2</v>
      </c>
      <c r="T50" s="45">
        <v>0</v>
      </c>
      <c r="U50" s="45">
        <v>0</v>
      </c>
      <c r="V50" s="45">
        <v>0</v>
      </c>
      <c r="W50" s="45">
        <v>2</v>
      </c>
      <c r="X50" s="45">
        <v>2</v>
      </c>
      <c r="Y50" s="45">
        <v>0</v>
      </c>
      <c r="Z50" s="45">
        <v>1</v>
      </c>
      <c r="AA50" s="30">
        <f>SUM(C50:N50)</f>
        <v>32</v>
      </c>
      <c r="AB50" s="30">
        <f>SUM(O50:Z50)</f>
        <v>19</v>
      </c>
      <c r="AC50" s="31">
        <f>+Z50/N50-1</f>
        <v>-0.9230769230769231</v>
      </c>
      <c r="AD50" s="31">
        <f>SUM(O50:Z50)/SUM(C50:N50)-1</f>
        <v>-0.40625</v>
      </c>
    </row>
    <row r="51" spans="1:30" ht="12.75">
      <c r="A51" s="99"/>
      <c r="B51" s="29" t="s">
        <v>80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12</v>
      </c>
      <c r="N51" s="45">
        <v>12</v>
      </c>
      <c r="O51" s="45">
        <v>4</v>
      </c>
      <c r="P51" s="45">
        <v>4</v>
      </c>
      <c r="Q51" s="45">
        <v>2</v>
      </c>
      <c r="R51" s="45">
        <v>1</v>
      </c>
      <c r="S51" s="45">
        <v>1</v>
      </c>
      <c r="T51" s="45">
        <v>0</v>
      </c>
      <c r="U51" s="45">
        <v>0</v>
      </c>
      <c r="V51" s="45">
        <v>0</v>
      </c>
      <c r="W51" s="45">
        <v>1</v>
      </c>
      <c r="X51" s="45">
        <v>2</v>
      </c>
      <c r="Y51" s="45">
        <v>0</v>
      </c>
      <c r="Z51" s="45">
        <v>1</v>
      </c>
      <c r="AA51" s="30">
        <f>SUM(C51:N51)</f>
        <v>24</v>
      </c>
      <c r="AB51" s="30">
        <f>SUM(O51:Z51)</f>
        <v>16</v>
      </c>
      <c r="AC51" s="31">
        <f>+Z51/N51-1</f>
        <v>-0.9166666666666666</v>
      </c>
      <c r="AD51" s="31">
        <f>SUM(O51:Z51)/SUM(C51:N51)-1</f>
        <v>-0.33333333333333337</v>
      </c>
    </row>
    <row r="52" spans="1:30" ht="12.75">
      <c r="A52" s="99"/>
      <c r="B52" s="29" t="s">
        <v>81</v>
      </c>
      <c r="C52" s="45">
        <v>148</v>
      </c>
      <c r="D52" s="45">
        <v>192</v>
      </c>
      <c r="E52" s="45">
        <v>210</v>
      </c>
      <c r="F52" s="45">
        <v>149</v>
      </c>
      <c r="G52" s="45">
        <v>172</v>
      </c>
      <c r="H52" s="45">
        <v>156</v>
      </c>
      <c r="I52" s="45">
        <v>159</v>
      </c>
      <c r="J52" s="45">
        <v>210</v>
      </c>
      <c r="K52" s="45">
        <v>101</v>
      </c>
      <c r="L52" s="45">
        <v>218</v>
      </c>
      <c r="M52" s="45">
        <v>213</v>
      </c>
      <c r="N52" s="45">
        <v>252</v>
      </c>
      <c r="O52" s="45">
        <v>223</v>
      </c>
      <c r="P52" s="45">
        <v>236</v>
      </c>
      <c r="Q52" s="45">
        <v>192</v>
      </c>
      <c r="R52" s="45">
        <v>141</v>
      </c>
      <c r="S52" s="45">
        <v>130</v>
      </c>
      <c r="T52" s="45">
        <v>143</v>
      </c>
      <c r="U52" s="45">
        <v>87</v>
      </c>
      <c r="V52" s="45">
        <v>148</v>
      </c>
      <c r="W52" s="45">
        <v>142</v>
      </c>
      <c r="X52" s="45">
        <v>176</v>
      </c>
      <c r="Y52" s="45">
        <v>139</v>
      </c>
      <c r="Z52" s="45">
        <v>178</v>
      </c>
      <c r="AA52" s="30">
        <f>SUM(C52:N52)</f>
        <v>2180</v>
      </c>
      <c r="AB52" s="30">
        <f>SUM(O52:Z52)</f>
        <v>1935</v>
      </c>
      <c r="AC52" s="31">
        <f>+Z52/N52-1</f>
        <v>-0.2936507936507936</v>
      </c>
      <c r="AD52" s="31">
        <f>SUM(O52:Z52)/SUM(C52:N52)-1</f>
        <v>-0.11238532110091748</v>
      </c>
    </row>
    <row r="53" spans="1:30" ht="12.75">
      <c r="A53" s="99"/>
      <c r="B53" s="29" t="s">
        <v>82</v>
      </c>
      <c r="C53" s="45">
        <v>67</v>
      </c>
      <c r="D53" s="45">
        <v>96</v>
      </c>
      <c r="E53" s="45">
        <v>91</v>
      </c>
      <c r="F53" s="45">
        <v>77</v>
      </c>
      <c r="G53" s="45">
        <v>86</v>
      </c>
      <c r="H53" s="45">
        <v>75</v>
      </c>
      <c r="I53" s="45">
        <v>76</v>
      </c>
      <c r="J53" s="45">
        <v>80</v>
      </c>
      <c r="K53" s="45">
        <v>40</v>
      </c>
      <c r="L53" s="45">
        <v>115</v>
      </c>
      <c r="M53" s="45">
        <v>119</v>
      </c>
      <c r="N53" s="45">
        <v>157</v>
      </c>
      <c r="O53" s="45">
        <v>132</v>
      </c>
      <c r="P53" s="45">
        <v>146</v>
      </c>
      <c r="Q53" s="45">
        <v>114</v>
      </c>
      <c r="R53" s="45">
        <v>69</v>
      </c>
      <c r="S53" s="45">
        <v>75</v>
      </c>
      <c r="T53" s="45">
        <v>82</v>
      </c>
      <c r="U53" s="45">
        <v>41</v>
      </c>
      <c r="V53" s="45">
        <v>64</v>
      </c>
      <c r="W53" s="45">
        <v>57</v>
      </c>
      <c r="X53" s="45">
        <v>80</v>
      </c>
      <c r="Y53" s="45">
        <v>75</v>
      </c>
      <c r="Z53" s="45">
        <v>90</v>
      </c>
      <c r="AA53" s="30">
        <f>SUM(C53:N53)</f>
        <v>1079</v>
      </c>
      <c r="AB53" s="30">
        <f>SUM(O53:Z53)</f>
        <v>1025</v>
      </c>
      <c r="AC53" s="31">
        <f>+Z53/N53-1</f>
        <v>-0.4267515923566879</v>
      </c>
      <c r="AD53" s="31">
        <f>SUM(O53:Z53)/SUM(C53:N53)-1</f>
        <v>-0.05004633920296575</v>
      </c>
    </row>
    <row r="54" spans="1:30" ht="12.75">
      <c r="A54" s="99"/>
      <c r="B54" s="33" t="s">
        <v>83</v>
      </c>
      <c r="C54" s="34">
        <f>1-(C52+C50)/C49</f>
        <v>0.8266978922716628</v>
      </c>
      <c r="D54" s="34">
        <f aca="true" t="shared" si="12" ref="D54:T54">1-(D52+D50)/D49</f>
        <v>0.7460526315789473</v>
      </c>
      <c r="E54" s="34">
        <f t="shared" si="12"/>
        <v>0.7560975609756098</v>
      </c>
      <c r="F54" s="34">
        <f t="shared" si="12"/>
        <v>0.8178484107579462</v>
      </c>
      <c r="G54" s="34">
        <f t="shared" si="12"/>
        <v>0.7897310513447433</v>
      </c>
      <c r="H54" s="34">
        <f t="shared" si="12"/>
        <v>0.8110709987966306</v>
      </c>
      <c r="I54" s="34">
        <f t="shared" si="12"/>
        <v>0.8205417607223476</v>
      </c>
      <c r="J54" s="34">
        <f t="shared" si="12"/>
        <v>0.7543453070683661</v>
      </c>
      <c r="K54" s="34">
        <f t="shared" si="12"/>
        <v>0.8876651982378855</v>
      </c>
      <c r="L54" s="34">
        <f t="shared" si="12"/>
        <v>0.7377830750893921</v>
      </c>
      <c r="M54" s="34">
        <f t="shared" si="12"/>
        <v>0.7289156626506024</v>
      </c>
      <c r="N54" s="34">
        <f>1-(N52+N50)/N49</f>
        <v>0.7150537634408602</v>
      </c>
      <c r="O54" s="34">
        <f t="shared" si="12"/>
        <v>0.7574786324786325</v>
      </c>
      <c r="P54" s="34">
        <f t="shared" si="12"/>
        <v>0.7017326732673268</v>
      </c>
      <c r="Q54" s="34">
        <f t="shared" si="12"/>
        <v>0.7829977628635347</v>
      </c>
      <c r="R54" s="34">
        <f t="shared" si="12"/>
        <v>0.8244746600741657</v>
      </c>
      <c r="S54" s="34">
        <f t="shared" si="12"/>
        <v>0.8454332552693209</v>
      </c>
      <c r="T54" s="34">
        <f t="shared" si="12"/>
        <v>0.8402234636871508</v>
      </c>
      <c r="U54" s="34">
        <f>1-(U52+U50)/U49</f>
        <v>0.9083245521601686</v>
      </c>
      <c r="V54" s="34">
        <f>1-(V52+V50)/V49</f>
        <v>0.8428874734607219</v>
      </c>
      <c r="W54" s="34">
        <f>1-(W52+W50)/W49</f>
        <v>0.8365493757094211</v>
      </c>
      <c r="X54" s="34">
        <f>1-(X52+X50)/X49</f>
        <v>0.8039647577092511</v>
      </c>
      <c r="Y54" s="34">
        <f>1-(Y52+Y50)/Y49</f>
        <v>0.8702147525676938</v>
      </c>
      <c r="Z54" s="34">
        <f>1-(Z52+Z50)/Z49</f>
        <v>0.8473998294970162</v>
      </c>
      <c r="AA54" s="34">
        <f>1-(AA52+AA50)/AA49</f>
        <v>0.7830947244557757</v>
      </c>
      <c r="AB54" s="34">
        <f>1-(AB52+AB50)/AB49</f>
        <v>0.8242805755395683</v>
      </c>
      <c r="AC54" s="36"/>
      <c r="AD54" s="36"/>
    </row>
    <row r="55" spans="1:30" ht="12.75">
      <c r="A55" s="99"/>
      <c r="B55" s="37" t="s">
        <v>84</v>
      </c>
      <c r="C55" s="38">
        <f>1-(C52-C51+C50-C53)/C49</f>
        <v>0.905152224824356</v>
      </c>
      <c r="D55" s="38">
        <f aca="true" t="shared" si="13" ref="D55:T55">1-(D52-D51+D50-D53)/D49</f>
        <v>0.8723684210526316</v>
      </c>
      <c r="E55" s="38">
        <f t="shared" si="13"/>
        <v>0.8617886178861789</v>
      </c>
      <c r="F55" s="38">
        <f t="shared" si="13"/>
        <v>0.9119804400977995</v>
      </c>
      <c r="G55" s="38">
        <f t="shared" si="13"/>
        <v>0.8948655256723717</v>
      </c>
      <c r="H55" s="38">
        <f t="shared" si="13"/>
        <v>0.901323706377858</v>
      </c>
      <c r="I55" s="38">
        <f t="shared" si="13"/>
        <v>0.9063205417607223</v>
      </c>
      <c r="J55" s="38">
        <f t="shared" si="13"/>
        <v>0.8470451911935111</v>
      </c>
      <c r="K55" s="38">
        <f t="shared" si="13"/>
        <v>0.9317180616740088</v>
      </c>
      <c r="L55" s="38">
        <f t="shared" si="13"/>
        <v>0.8748510131108462</v>
      </c>
      <c r="M55" s="38">
        <f t="shared" si="13"/>
        <v>0.8867469879518073</v>
      </c>
      <c r="N55" s="38">
        <f>1-(N52-N51+N50-N53)/N49</f>
        <v>0.896774193548387</v>
      </c>
      <c r="O55" s="38">
        <f t="shared" si="13"/>
        <v>0.9027777777777778</v>
      </c>
      <c r="P55" s="38">
        <f t="shared" si="13"/>
        <v>0.8873762376237624</v>
      </c>
      <c r="Q55" s="38">
        <f t="shared" si="13"/>
        <v>0.912751677852349</v>
      </c>
      <c r="R55" s="38">
        <f t="shared" si="13"/>
        <v>0.9110012360939431</v>
      </c>
      <c r="S55" s="38">
        <f t="shared" si="13"/>
        <v>0.9344262295081968</v>
      </c>
      <c r="T55" s="38">
        <f t="shared" si="13"/>
        <v>0.9318435754189944</v>
      </c>
      <c r="U55" s="38">
        <f>1-(U52-U51+U50-U53)/U49</f>
        <v>0.9515279241306639</v>
      </c>
      <c r="V55" s="38">
        <f>1-(V52-V51+V50-V53)/V49</f>
        <v>0.910828025477707</v>
      </c>
      <c r="W55" s="38">
        <f>1-(W52-W51+W50-W53)/W49</f>
        <v>0.902383654937571</v>
      </c>
      <c r="X55" s="38">
        <f>1-(X52-X51+X50-X53)/X49</f>
        <v>0.8942731277533039</v>
      </c>
      <c r="Y55" s="38">
        <f>1-(Y52-Y51+Y50-Y53)/Y49</f>
        <v>0.9402427637721755</v>
      </c>
      <c r="Z55" s="38">
        <f>1-(Z52-Z51+Z50-Z53)/Z49</f>
        <v>0.9249786871270247</v>
      </c>
      <c r="AA55" s="38">
        <f>1-(AA52-AA51+AA50-AA53)/AA49</f>
        <v>0.891253186899392</v>
      </c>
      <c r="AB55" s="38">
        <f>1-(AB52-AB51+AB50-AB53)/AB49</f>
        <v>0.9178956834532375</v>
      </c>
      <c r="AC55" s="36"/>
      <c r="AD55" s="36"/>
    </row>
    <row r="56" spans="1:30" ht="12.75">
      <c r="A56" s="99" t="s">
        <v>23</v>
      </c>
      <c r="B56" s="29" t="s">
        <v>78</v>
      </c>
      <c r="C56" s="45">
        <v>217</v>
      </c>
      <c r="D56" s="45">
        <v>214</v>
      </c>
      <c r="E56" s="45">
        <v>217</v>
      </c>
      <c r="F56" s="45">
        <v>210</v>
      </c>
      <c r="G56" s="45">
        <v>217</v>
      </c>
      <c r="H56" s="45">
        <v>210</v>
      </c>
      <c r="I56" s="45">
        <v>0</v>
      </c>
      <c r="J56" s="45">
        <v>217</v>
      </c>
      <c r="K56" s="45">
        <v>210</v>
      </c>
      <c r="L56" s="45">
        <v>0</v>
      </c>
      <c r="M56" s="45">
        <v>210</v>
      </c>
      <c r="N56" s="45">
        <v>217</v>
      </c>
      <c r="O56" s="45">
        <v>217</v>
      </c>
      <c r="P56" s="45">
        <v>203</v>
      </c>
      <c r="Q56" s="45">
        <v>217</v>
      </c>
      <c r="R56" s="45">
        <v>210</v>
      </c>
      <c r="S56" s="45">
        <v>217</v>
      </c>
      <c r="T56" s="45">
        <v>210</v>
      </c>
      <c r="U56" s="45">
        <v>217</v>
      </c>
      <c r="V56" s="45">
        <v>217</v>
      </c>
      <c r="W56" s="45">
        <v>210</v>
      </c>
      <c r="X56" s="45">
        <v>217</v>
      </c>
      <c r="Y56" s="45">
        <v>210</v>
      </c>
      <c r="Z56" s="45">
        <v>217</v>
      </c>
      <c r="AA56" s="30">
        <f>SUM(C56:N56)</f>
        <v>2139</v>
      </c>
      <c r="AB56" s="30">
        <f>SUM(O56:Z56)</f>
        <v>2562</v>
      </c>
      <c r="AC56" s="31">
        <f>+Z56/N56-1</f>
        <v>0</v>
      </c>
      <c r="AD56" s="31">
        <f>SUM(O56:Z56)/SUM(C56:N56)-1</f>
        <v>0.19775596072931267</v>
      </c>
    </row>
    <row r="57" spans="1:30" ht="12.75">
      <c r="A57" s="99"/>
      <c r="B57" s="29" t="s">
        <v>79</v>
      </c>
      <c r="C57" s="45">
        <v>1</v>
      </c>
      <c r="D57" s="45">
        <v>1</v>
      </c>
      <c r="E57" s="45">
        <v>2</v>
      </c>
      <c r="F57" s="45">
        <v>2</v>
      </c>
      <c r="G57" s="45">
        <v>1</v>
      </c>
      <c r="H57" s="45">
        <v>0</v>
      </c>
      <c r="I57" s="45">
        <v>0</v>
      </c>
      <c r="J57" s="45">
        <v>7</v>
      </c>
      <c r="K57" s="45">
        <v>0</v>
      </c>
      <c r="L57" s="45">
        <v>0</v>
      </c>
      <c r="M57" s="45">
        <v>0</v>
      </c>
      <c r="N57" s="45">
        <v>1</v>
      </c>
      <c r="O57" s="45">
        <v>0</v>
      </c>
      <c r="P57" s="45">
        <v>0</v>
      </c>
      <c r="Q57" s="45">
        <v>0</v>
      </c>
      <c r="R57" s="45">
        <v>0</v>
      </c>
      <c r="S57" s="45">
        <v>2</v>
      </c>
      <c r="T57" s="45">
        <v>0</v>
      </c>
      <c r="U57" s="45">
        <v>0</v>
      </c>
      <c r="V57" s="45">
        <v>1</v>
      </c>
      <c r="W57" s="45">
        <v>0</v>
      </c>
      <c r="X57" s="45">
        <v>1</v>
      </c>
      <c r="Y57" s="45">
        <v>0</v>
      </c>
      <c r="Z57" s="45">
        <v>0</v>
      </c>
      <c r="AA57" s="30">
        <f>SUM(C57:N57)</f>
        <v>15</v>
      </c>
      <c r="AB57" s="30">
        <f>SUM(O57:Z57)</f>
        <v>4</v>
      </c>
      <c r="AC57" s="31">
        <f>+Z57/N57-1</f>
        <v>-1</v>
      </c>
      <c r="AD57" s="31">
        <f>SUM(O57:Z57)/SUM(C57:N57)-1</f>
        <v>-0.7333333333333334</v>
      </c>
    </row>
    <row r="58" spans="1:30" ht="12.75">
      <c r="A58" s="99"/>
      <c r="B58" s="29" t="s">
        <v>80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1</v>
      </c>
      <c r="Y58" s="45">
        <v>0</v>
      </c>
      <c r="Z58" s="45">
        <v>0</v>
      </c>
      <c r="AA58" s="30">
        <f>SUM(C58:N58)</f>
        <v>0</v>
      </c>
      <c r="AB58" s="30">
        <f>SUM(O58:Z58)</f>
        <v>1</v>
      </c>
      <c r="AC58" s="31"/>
      <c r="AD58" s="31"/>
    </row>
    <row r="59" spans="1:30" ht="12.75">
      <c r="A59" s="99"/>
      <c r="B59" s="29" t="s">
        <v>81</v>
      </c>
      <c r="C59" s="45">
        <v>4</v>
      </c>
      <c r="D59" s="45">
        <v>3</v>
      </c>
      <c r="E59" s="45">
        <v>7</v>
      </c>
      <c r="F59" s="45">
        <v>4</v>
      </c>
      <c r="G59" s="45">
        <v>2</v>
      </c>
      <c r="H59" s="45">
        <v>5</v>
      </c>
      <c r="I59" s="45">
        <v>0</v>
      </c>
      <c r="J59" s="45">
        <v>15</v>
      </c>
      <c r="K59" s="45">
        <v>4</v>
      </c>
      <c r="L59" s="45">
        <v>0</v>
      </c>
      <c r="M59" s="45">
        <v>10</v>
      </c>
      <c r="N59" s="45">
        <v>10</v>
      </c>
      <c r="O59" s="45">
        <v>5</v>
      </c>
      <c r="P59" s="45">
        <v>2</v>
      </c>
      <c r="Q59" s="45">
        <v>1</v>
      </c>
      <c r="R59" s="45">
        <v>3</v>
      </c>
      <c r="S59" s="45">
        <v>0</v>
      </c>
      <c r="T59" s="45">
        <v>0</v>
      </c>
      <c r="U59" s="45">
        <v>1</v>
      </c>
      <c r="V59" s="45">
        <v>0</v>
      </c>
      <c r="W59" s="45">
        <v>2</v>
      </c>
      <c r="X59" s="45">
        <v>3</v>
      </c>
      <c r="Y59" s="45">
        <v>8</v>
      </c>
      <c r="Z59" s="45">
        <v>1</v>
      </c>
      <c r="AA59" s="30">
        <f>SUM(C59:N59)</f>
        <v>64</v>
      </c>
      <c r="AB59" s="30">
        <f>SUM(O59:Z59)</f>
        <v>26</v>
      </c>
      <c r="AC59" s="31">
        <f>+Z59/N59-1</f>
        <v>-0.9</v>
      </c>
      <c r="AD59" s="31">
        <f>SUM(O59:Z59)/SUM(C59:N59)-1</f>
        <v>-0.59375</v>
      </c>
    </row>
    <row r="60" spans="1:30" ht="12.75">
      <c r="A60" s="99"/>
      <c r="B60" s="29" t="s">
        <v>82</v>
      </c>
      <c r="C60" s="45">
        <v>1</v>
      </c>
      <c r="D60" s="45">
        <v>0</v>
      </c>
      <c r="E60" s="45">
        <v>0</v>
      </c>
      <c r="F60" s="45">
        <v>2</v>
      </c>
      <c r="G60" s="45">
        <v>0</v>
      </c>
      <c r="H60" s="45">
        <v>4</v>
      </c>
      <c r="I60" s="45">
        <v>0</v>
      </c>
      <c r="J60" s="45">
        <v>0</v>
      </c>
      <c r="K60" s="45">
        <v>0</v>
      </c>
      <c r="L60" s="45">
        <v>0</v>
      </c>
      <c r="M60" s="45">
        <v>3</v>
      </c>
      <c r="N60" s="45">
        <v>2</v>
      </c>
      <c r="O60" s="45">
        <v>5</v>
      </c>
      <c r="P60" s="45">
        <v>1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8</v>
      </c>
      <c r="Z60" s="45">
        <v>0</v>
      </c>
      <c r="AA60" s="30">
        <f>SUM(C60:N60)</f>
        <v>12</v>
      </c>
      <c r="AB60" s="30">
        <f>SUM(O60:Z60)</f>
        <v>14</v>
      </c>
      <c r="AC60" s="31">
        <f>+Z60/N60-1</f>
        <v>-1</v>
      </c>
      <c r="AD60" s="31">
        <f>SUM(O60:Z60)/SUM(C60:N60)-1</f>
        <v>0.16666666666666674</v>
      </c>
    </row>
    <row r="61" spans="1:30" ht="12.75">
      <c r="A61" s="99"/>
      <c r="B61" s="33" t="s">
        <v>83</v>
      </c>
      <c r="C61" s="34">
        <f>1-(C59+C57)/C56</f>
        <v>0.9769585253456221</v>
      </c>
      <c r="D61" s="34">
        <f aca="true" t="shared" si="14" ref="D61:T61">1-(D59+D57)/D56</f>
        <v>0.9813084112149533</v>
      </c>
      <c r="E61" s="34">
        <f t="shared" si="14"/>
        <v>0.9585253456221198</v>
      </c>
      <c r="F61" s="34">
        <f t="shared" si="14"/>
        <v>0.9714285714285714</v>
      </c>
      <c r="G61" s="34">
        <f t="shared" si="14"/>
        <v>0.9861751152073732</v>
      </c>
      <c r="H61" s="34">
        <f t="shared" si="14"/>
        <v>0.9761904761904762</v>
      </c>
      <c r="I61" s="34"/>
      <c r="J61" s="34">
        <f t="shared" si="14"/>
        <v>0.8986175115207373</v>
      </c>
      <c r="K61" s="34">
        <f t="shared" si="14"/>
        <v>0.9809523809523809</v>
      </c>
      <c r="L61" s="34"/>
      <c r="M61" s="34">
        <f t="shared" si="14"/>
        <v>0.9523809523809523</v>
      </c>
      <c r="N61" s="34">
        <f t="shared" si="14"/>
        <v>0.9493087557603687</v>
      </c>
      <c r="O61" s="34">
        <f t="shared" si="14"/>
        <v>0.9769585253456221</v>
      </c>
      <c r="P61" s="34">
        <f t="shared" si="14"/>
        <v>0.9901477832512315</v>
      </c>
      <c r="Q61" s="34">
        <f t="shared" si="14"/>
        <v>0.9953917050691244</v>
      </c>
      <c r="R61" s="34">
        <f t="shared" si="14"/>
        <v>0.9857142857142858</v>
      </c>
      <c r="S61" s="34">
        <f t="shared" si="14"/>
        <v>0.9907834101382489</v>
      </c>
      <c r="T61" s="34">
        <f t="shared" si="14"/>
        <v>1</v>
      </c>
      <c r="U61" s="34">
        <f>1-(U59+U57)/U56</f>
        <v>0.9953917050691244</v>
      </c>
      <c r="V61" s="34">
        <f>1-(V59+V57)/V56</f>
        <v>0.9953917050691244</v>
      </c>
      <c r="W61" s="34">
        <f>1-(W59+W57)/W56</f>
        <v>0.9904761904761905</v>
      </c>
      <c r="X61" s="34">
        <f>1-(X59+X57)/X56</f>
        <v>0.9815668202764977</v>
      </c>
      <c r="Y61" s="34">
        <f>1-(Y59+Y57)/Y56</f>
        <v>0.9619047619047619</v>
      </c>
      <c r="Z61" s="34">
        <f>1-(Z59+Z57)/Z56</f>
        <v>0.9953917050691244</v>
      </c>
      <c r="AA61" s="34">
        <f>1-(AA59+AA57)/AA56</f>
        <v>0.9630668536699393</v>
      </c>
      <c r="AB61" s="34">
        <f>1-(AB59+AB57)/AB56</f>
        <v>0.9882903981264637</v>
      </c>
      <c r="AC61" s="36"/>
      <c r="AD61" s="36"/>
    </row>
    <row r="62" spans="1:30" ht="12.75">
      <c r="A62" s="99"/>
      <c r="B62" s="37" t="s">
        <v>84</v>
      </c>
      <c r="C62" s="38">
        <f>1-(C59-C58+C57-C60)/C56</f>
        <v>0.9815668202764977</v>
      </c>
      <c r="D62" s="38">
        <f aca="true" t="shared" si="15" ref="D62:T62">1-(D59-D58+D57-D60)/D56</f>
        <v>0.9813084112149533</v>
      </c>
      <c r="E62" s="38">
        <f t="shared" si="15"/>
        <v>0.9585253456221198</v>
      </c>
      <c r="F62" s="38">
        <f t="shared" si="15"/>
        <v>0.9809523809523809</v>
      </c>
      <c r="G62" s="38">
        <f t="shared" si="15"/>
        <v>0.9861751152073732</v>
      </c>
      <c r="H62" s="38">
        <f t="shared" si="15"/>
        <v>0.9952380952380953</v>
      </c>
      <c r="I62" s="38"/>
      <c r="J62" s="38">
        <f t="shared" si="15"/>
        <v>0.8986175115207373</v>
      </c>
      <c r="K62" s="38">
        <f t="shared" si="15"/>
        <v>0.9809523809523809</v>
      </c>
      <c r="L62" s="38"/>
      <c r="M62" s="38">
        <f t="shared" si="15"/>
        <v>0.9666666666666667</v>
      </c>
      <c r="N62" s="38">
        <f t="shared" si="15"/>
        <v>0.9585253456221198</v>
      </c>
      <c r="O62" s="38">
        <f t="shared" si="15"/>
        <v>1</v>
      </c>
      <c r="P62" s="38">
        <f t="shared" si="15"/>
        <v>0.9950738916256158</v>
      </c>
      <c r="Q62" s="38">
        <f t="shared" si="15"/>
        <v>0.9953917050691244</v>
      </c>
      <c r="R62" s="38">
        <f t="shared" si="15"/>
        <v>0.9857142857142858</v>
      </c>
      <c r="S62" s="38">
        <f t="shared" si="15"/>
        <v>0.9907834101382489</v>
      </c>
      <c r="T62" s="38">
        <f t="shared" si="15"/>
        <v>1</v>
      </c>
      <c r="U62" s="38">
        <f>1-(U59-U58+U57-U60)/U56</f>
        <v>0.9953917050691244</v>
      </c>
      <c r="V62" s="38">
        <f>1-(V59-V58+V57-V60)/V56</f>
        <v>0.9953917050691244</v>
      </c>
      <c r="W62" s="38">
        <f>1-(W59-W58+W57-W60)/W56</f>
        <v>0.9904761904761905</v>
      </c>
      <c r="X62" s="38">
        <f>1-(X59-X58+X57-X60)/X56</f>
        <v>0.9861751152073732</v>
      </c>
      <c r="Y62" s="38">
        <f>1-(Y59-Y58+Y57-Y60)/Y56</f>
        <v>1</v>
      </c>
      <c r="Z62" s="38">
        <f>1-(Z59-Z58+Z57-Z60)/Z56</f>
        <v>0.9953917050691244</v>
      </c>
      <c r="AA62" s="38">
        <f>1-(AA59-AA58+AA57-AA60)/AA56</f>
        <v>0.9686769518466574</v>
      </c>
      <c r="AB62" s="38">
        <f>1-(AB59-AB58+AB57-AB60)/AB56</f>
        <v>0.9941451990632318</v>
      </c>
      <c r="AC62" s="36"/>
      <c r="AD62" s="36"/>
    </row>
    <row r="63" spans="1:30" ht="12.75">
      <c r="A63" s="99" t="s">
        <v>22</v>
      </c>
      <c r="B63" s="29" t="s">
        <v>78</v>
      </c>
      <c r="C63" s="45">
        <v>79</v>
      </c>
      <c r="D63" s="45">
        <v>72</v>
      </c>
      <c r="E63" s="45">
        <v>80</v>
      </c>
      <c r="F63" s="45">
        <v>77</v>
      </c>
      <c r="G63" s="45">
        <v>79</v>
      </c>
      <c r="H63" s="45">
        <v>87</v>
      </c>
      <c r="I63" s="45">
        <v>93</v>
      </c>
      <c r="J63" s="45">
        <v>93</v>
      </c>
      <c r="K63" s="45">
        <v>76</v>
      </c>
      <c r="L63" s="45">
        <v>75</v>
      </c>
      <c r="M63" s="45">
        <v>73</v>
      </c>
      <c r="N63" s="45">
        <v>79</v>
      </c>
      <c r="O63" s="45">
        <v>79</v>
      </c>
      <c r="P63" s="45">
        <v>58</v>
      </c>
      <c r="Q63" s="45">
        <v>80</v>
      </c>
      <c r="R63" s="45">
        <v>76</v>
      </c>
      <c r="S63" s="45">
        <v>80</v>
      </c>
      <c r="T63" s="45">
        <v>60</v>
      </c>
      <c r="U63" s="45">
        <v>93</v>
      </c>
      <c r="V63" s="45">
        <v>93</v>
      </c>
      <c r="W63" s="45">
        <v>61</v>
      </c>
      <c r="X63" s="45">
        <v>91</v>
      </c>
      <c r="Y63" s="45">
        <v>90</v>
      </c>
      <c r="Z63" s="45">
        <v>93</v>
      </c>
      <c r="AA63" s="30">
        <f>SUM(C63:N63)</f>
        <v>963</v>
      </c>
      <c r="AB63" s="30">
        <f>SUM(O63:Z63)</f>
        <v>954</v>
      </c>
      <c r="AC63" s="31">
        <f>+Z63/N63-1</f>
        <v>0.17721518987341778</v>
      </c>
      <c r="AD63" s="31">
        <f>SUM(O63:Z63)/SUM(C63:N63)-1</f>
        <v>-0.009345794392523366</v>
      </c>
    </row>
    <row r="64" spans="1:30" ht="12.75">
      <c r="A64" s="99"/>
      <c r="B64" s="29" t="s">
        <v>79</v>
      </c>
      <c r="C64" s="45">
        <v>0</v>
      </c>
      <c r="D64" s="45">
        <v>0</v>
      </c>
      <c r="E64" s="45">
        <v>1</v>
      </c>
      <c r="F64" s="45">
        <v>1</v>
      </c>
      <c r="G64" s="45">
        <v>2</v>
      </c>
      <c r="H64" s="45">
        <v>1</v>
      </c>
      <c r="I64" s="45">
        <v>1</v>
      </c>
      <c r="J64" s="45">
        <v>1</v>
      </c>
      <c r="K64" s="45">
        <v>1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1</v>
      </c>
      <c r="S64" s="45">
        <v>0</v>
      </c>
      <c r="T64" s="45">
        <v>0</v>
      </c>
      <c r="U64" s="45">
        <v>0</v>
      </c>
      <c r="V64" s="45">
        <v>0</v>
      </c>
      <c r="W64" s="45">
        <v>3</v>
      </c>
      <c r="X64" s="45">
        <v>0</v>
      </c>
      <c r="Y64" s="45">
        <v>0</v>
      </c>
      <c r="Z64" s="45">
        <v>0</v>
      </c>
      <c r="AA64" s="30">
        <f>SUM(C64:N64)</f>
        <v>8</v>
      </c>
      <c r="AB64" s="30">
        <f>SUM(O64:Z64)</f>
        <v>4</v>
      </c>
      <c r="AC64" s="31"/>
      <c r="AD64" s="31">
        <f>SUM(O64:Z64)/SUM(C64:N64)-1</f>
        <v>-0.5</v>
      </c>
    </row>
    <row r="65" spans="1:30" ht="12.75">
      <c r="A65" s="99"/>
      <c r="B65" s="29" t="s">
        <v>80</v>
      </c>
      <c r="C65" s="45">
        <v>0</v>
      </c>
      <c r="D65" s="45">
        <v>0</v>
      </c>
      <c r="E65" s="45">
        <v>1</v>
      </c>
      <c r="F65" s="45">
        <v>1</v>
      </c>
      <c r="G65" s="45">
        <v>2</v>
      </c>
      <c r="H65" s="45">
        <v>1</v>
      </c>
      <c r="I65" s="45">
        <v>1</v>
      </c>
      <c r="J65" s="45">
        <v>1</v>
      </c>
      <c r="K65" s="45">
        <v>1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1</v>
      </c>
      <c r="S65" s="45">
        <v>0</v>
      </c>
      <c r="T65" s="45">
        <v>0</v>
      </c>
      <c r="U65" s="45">
        <v>0</v>
      </c>
      <c r="V65" s="45">
        <v>0</v>
      </c>
      <c r="W65" s="45">
        <v>3</v>
      </c>
      <c r="X65" s="45">
        <v>0</v>
      </c>
      <c r="Y65" s="45">
        <v>0</v>
      </c>
      <c r="Z65" s="45">
        <v>0</v>
      </c>
      <c r="AA65" s="30">
        <f>SUM(C65:N65)</f>
        <v>8</v>
      </c>
      <c r="AB65" s="30">
        <f>SUM(O65:Z65)</f>
        <v>4</v>
      </c>
      <c r="AC65" s="31"/>
      <c r="AD65" s="31">
        <f>SUM(O65:Z65)/SUM(C65:N65)-1</f>
        <v>-0.5</v>
      </c>
    </row>
    <row r="66" spans="1:30" ht="12.75">
      <c r="A66" s="99"/>
      <c r="B66" s="29" t="s">
        <v>81</v>
      </c>
      <c r="C66" s="45">
        <v>4</v>
      </c>
      <c r="D66" s="45">
        <v>8</v>
      </c>
      <c r="E66" s="45">
        <v>6</v>
      </c>
      <c r="F66" s="45">
        <v>11</v>
      </c>
      <c r="G66" s="45">
        <v>6</v>
      </c>
      <c r="H66" s="45">
        <v>19</v>
      </c>
      <c r="I66" s="45">
        <v>22</v>
      </c>
      <c r="J66" s="45">
        <v>17</v>
      </c>
      <c r="K66" s="45">
        <v>5</v>
      </c>
      <c r="L66" s="45">
        <v>11</v>
      </c>
      <c r="M66" s="45">
        <v>13</v>
      </c>
      <c r="N66" s="45">
        <v>20</v>
      </c>
      <c r="O66" s="45">
        <v>7</v>
      </c>
      <c r="P66" s="45">
        <v>52</v>
      </c>
      <c r="Q66" s="45">
        <v>41</v>
      </c>
      <c r="R66" s="45">
        <v>32</v>
      </c>
      <c r="S66" s="45">
        <v>46</v>
      </c>
      <c r="T66" s="45">
        <v>40</v>
      </c>
      <c r="U66" s="45">
        <v>37</v>
      </c>
      <c r="V66" s="45">
        <v>54</v>
      </c>
      <c r="W66" s="45">
        <v>35</v>
      </c>
      <c r="X66" s="45">
        <v>30</v>
      </c>
      <c r="Y66" s="45">
        <v>36</v>
      </c>
      <c r="Z66" s="45">
        <v>55</v>
      </c>
      <c r="AA66" s="30">
        <f>SUM(C66:N66)</f>
        <v>142</v>
      </c>
      <c r="AB66" s="30">
        <f>SUM(O66:Z66)</f>
        <v>465</v>
      </c>
      <c r="AC66" s="31">
        <f>+Z66/N66-1</f>
        <v>1.75</v>
      </c>
      <c r="AD66" s="31">
        <f>SUM(O66:Z66)/SUM(C66:N66)-1</f>
        <v>2.2746478873239435</v>
      </c>
    </row>
    <row r="67" spans="1:30" ht="12.75">
      <c r="A67" s="99"/>
      <c r="B67" s="29" t="s">
        <v>82</v>
      </c>
      <c r="C67" s="45">
        <v>2</v>
      </c>
      <c r="D67" s="45">
        <v>4</v>
      </c>
      <c r="E67" s="45">
        <v>4</v>
      </c>
      <c r="F67" s="45">
        <v>7</v>
      </c>
      <c r="G67" s="45">
        <v>5</v>
      </c>
      <c r="H67" s="45">
        <v>15</v>
      </c>
      <c r="I67" s="45">
        <v>19</v>
      </c>
      <c r="J67" s="45">
        <v>12</v>
      </c>
      <c r="K67" s="45">
        <v>5</v>
      </c>
      <c r="L67" s="45">
        <v>6</v>
      </c>
      <c r="M67" s="45">
        <v>10</v>
      </c>
      <c r="N67" s="45">
        <v>13</v>
      </c>
      <c r="O67" s="45">
        <v>4</v>
      </c>
      <c r="P67" s="45">
        <v>29</v>
      </c>
      <c r="Q67" s="45">
        <v>37</v>
      </c>
      <c r="R67" s="45">
        <v>18</v>
      </c>
      <c r="S67" s="45">
        <v>28</v>
      </c>
      <c r="T67" s="45">
        <v>21</v>
      </c>
      <c r="U67" s="45">
        <v>20</v>
      </c>
      <c r="V67" s="45">
        <v>37</v>
      </c>
      <c r="W67" s="45">
        <v>14</v>
      </c>
      <c r="X67" s="45">
        <v>15</v>
      </c>
      <c r="Y67" s="45">
        <v>13</v>
      </c>
      <c r="Z67" s="45">
        <v>27</v>
      </c>
      <c r="AA67" s="30">
        <f>SUM(C67:N67)</f>
        <v>102</v>
      </c>
      <c r="AB67" s="30">
        <f>SUM(O67:Z67)</f>
        <v>263</v>
      </c>
      <c r="AC67" s="31">
        <f>+Z67/N67-1</f>
        <v>1.076923076923077</v>
      </c>
      <c r="AD67" s="31">
        <f>SUM(O67:Z67)/SUM(C67:N67)-1</f>
        <v>1.5784313725490198</v>
      </c>
    </row>
    <row r="68" spans="1:30" ht="12.75">
      <c r="A68" s="99"/>
      <c r="B68" s="33" t="s">
        <v>83</v>
      </c>
      <c r="C68" s="34">
        <f>1-(C66+C64)/C63</f>
        <v>0.9493670886075949</v>
      </c>
      <c r="D68" s="34">
        <f aca="true" t="shared" si="16" ref="D68:T68">1-(D66+D64)/D63</f>
        <v>0.8888888888888888</v>
      </c>
      <c r="E68" s="34">
        <f t="shared" si="16"/>
        <v>0.9125</v>
      </c>
      <c r="F68" s="34">
        <f t="shared" si="16"/>
        <v>0.8441558441558441</v>
      </c>
      <c r="G68" s="34">
        <f t="shared" si="16"/>
        <v>0.8987341772151899</v>
      </c>
      <c r="H68" s="34">
        <f t="shared" si="16"/>
        <v>0.7701149425287357</v>
      </c>
      <c r="I68" s="34">
        <f t="shared" si="16"/>
        <v>0.7526881720430108</v>
      </c>
      <c r="J68" s="34">
        <f t="shared" si="16"/>
        <v>0.8064516129032258</v>
      </c>
      <c r="K68" s="34">
        <f t="shared" si="16"/>
        <v>0.9210526315789473</v>
      </c>
      <c r="L68" s="34">
        <f t="shared" si="16"/>
        <v>0.8533333333333333</v>
      </c>
      <c r="M68" s="34">
        <f t="shared" si="16"/>
        <v>0.821917808219178</v>
      </c>
      <c r="N68" s="34">
        <f t="shared" si="16"/>
        <v>0.7468354430379747</v>
      </c>
      <c r="O68" s="34">
        <f t="shared" si="16"/>
        <v>0.9113924050632911</v>
      </c>
      <c r="P68" s="34">
        <f t="shared" si="16"/>
        <v>0.10344827586206895</v>
      </c>
      <c r="Q68" s="34">
        <f t="shared" si="16"/>
        <v>0.48750000000000004</v>
      </c>
      <c r="R68" s="34">
        <f t="shared" si="16"/>
        <v>0.5657894736842105</v>
      </c>
      <c r="S68" s="34">
        <f t="shared" si="16"/>
        <v>0.42500000000000004</v>
      </c>
      <c r="T68" s="34">
        <f t="shared" si="16"/>
        <v>0.33333333333333337</v>
      </c>
      <c r="U68" s="34">
        <f>1-(U66+U64)/U63</f>
        <v>0.6021505376344086</v>
      </c>
      <c r="V68" s="34">
        <f>1-(V66+V64)/V63</f>
        <v>0.4193548387096774</v>
      </c>
      <c r="W68" s="34">
        <f>1-(W66+W64)/W63</f>
        <v>0.3770491803278688</v>
      </c>
      <c r="X68" s="34">
        <f>1-(X66+X64)/X63</f>
        <v>0.6703296703296704</v>
      </c>
      <c r="Y68" s="34">
        <f>1-(Y66+Y64)/Y63</f>
        <v>0.6</v>
      </c>
      <c r="Z68" s="34">
        <f>1-(Z66+Z64)/Z63</f>
        <v>0.4086021505376344</v>
      </c>
      <c r="AA68" s="34">
        <f>1-(AA66+AA64)/AA63</f>
        <v>0.8442367601246106</v>
      </c>
      <c r="AB68" s="34">
        <f>1-(AB66+AB64)/AB63</f>
        <v>0.5083857442348008</v>
      </c>
      <c r="AC68" s="36"/>
      <c r="AD68" s="36"/>
    </row>
    <row r="69" spans="1:30" ht="12.75">
      <c r="A69" s="99"/>
      <c r="B69" s="37" t="s">
        <v>84</v>
      </c>
      <c r="C69" s="38">
        <f>1-(C66-C65+C64-C67)/C63</f>
        <v>0.9746835443037974</v>
      </c>
      <c r="D69" s="38">
        <f aca="true" t="shared" si="17" ref="D69:T69">1-(D66-D65+D64-D67)/D63</f>
        <v>0.9444444444444444</v>
      </c>
      <c r="E69" s="38">
        <f t="shared" si="17"/>
        <v>0.975</v>
      </c>
      <c r="F69" s="38">
        <f t="shared" si="17"/>
        <v>0.948051948051948</v>
      </c>
      <c r="G69" s="38">
        <f t="shared" si="17"/>
        <v>0.9873417721518988</v>
      </c>
      <c r="H69" s="38">
        <f t="shared" si="17"/>
        <v>0.9540229885057472</v>
      </c>
      <c r="I69" s="38">
        <f t="shared" si="17"/>
        <v>0.967741935483871</v>
      </c>
      <c r="J69" s="38">
        <f t="shared" si="17"/>
        <v>0.946236559139785</v>
      </c>
      <c r="K69" s="38">
        <f t="shared" si="17"/>
        <v>1</v>
      </c>
      <c r="L69" s="38">
        <f t="shared" si="17"/>
        <v>0.9333333333333333</v>
      </c>
      <c r="M69" s="38">
        <f t="shared" si="17"/>
        <v>0.9589041095890412</v>
      </c>
      <c r="N69" s="38">
        <f t="shared" si="17"/>
        <v>0.9113924050632911</v>
      </c>
      <c r="O69" s="38">
        <f t="shared" si="17"/>
        <v>0.9620253164556962</v>
      </c>
      <c r="P69" s="38">
        <f t="shared" si="17"/>
        <v>0.603448275862069</v>
      </c>
      <c r="Q69" s="38">
        <f t="shared" si="17"/>
        <v>0.95</v>
      </c>
      <c r="R69" s="38">
        <f t="shared" si="17"/>
        <v>0.8157894736842105</v>
      </c>
      <c r="S69" s="38">
        <f t="shared" si="17"/>
        <v>0.775</v>
      </c>
      <c r="T69" s="38">
        <f t="shared" si="17"/>
        <v>0.6833333333333333</v>
      </c>
      <c r="U69" s="38">
        <f>1-(U66-U65+U64-U67)/U63</f>
        <v>0.8172043010752688</v>
      </c>
      <c r="V69" s="38">
        <f>1-(V66-V65+V64-V67)/V63</f>
        <v>0.8172043010752688</v>
      </c>
      <c r="W69" s="38">
        <f>1-(W66-W65+W64-W67)/W63</f>
        <v>0.6557377049180328</v>
      </c>
      <c r="X69" s="38">
        <f>1-(X66-X65+X64-X67)/X63</f>
        <v>0.8351648351648352</v>
      </c>
      <c r="Y69" s="38">
        <f>1-(Y66-Y65+Y64-Y67)/Y63</f>
        <v>0.7444444444444445</v>
      </c>
      <c r="Z69" s="38">
        <f>1-(Z66-Z65+Z64-Z67)/Z63</f>
        <v>0.6989247311827957</v>
      </c>
      <c r="AA69" s="38">
        <f>1-(AA66-AA65+AA64-AA67)/AA63</f>
        <v>0.9584631360332295</v>
      </c>
      <c r="AB69" s="38">
        <f>1-(AB66-AB65+AB64-AB67)/AB63</f>
        <v>0.7882599580712788</v>
      </c>
      <c r="AC69" s="36"/>
      <c r="AD69" s="36"/>
    </row>
    <row r="70" spans="1:30" ht="12.75">
      <c r="A70" s="99" t="s">
        <v>24</v>
      </c>
      <c r="B70" s="29" t="s">
        <v>78</v>
      </c>
      <c r="C70" s="45">
        <v>4</v>
      </c>
      <c r="D70" s="45">
        <v>4</v>
      </c>
      <c r="E70" s="45">
        <v>6</v>
      </c>
      <c r="F70" s="45">
        <v>210</v>
      </c>
      <c r="G70" s="45">
        <v>4</v>
      </c>
      <c r="H70" s="45">
        <v>4</v>
      </c>
      <c r="I70" s="45">
        <v>7</v>
      </c>
      <c r="J70" s="45">
        <v>4</v>
      </c>
      <c r="K70" s="45">
        <v>5</v>
      </c>
      <c r="L70" s="45">
        <v>4</v>
      </c>
      <c r="M70" s="45">
        <v>4</v>
      </c>
      <c r="N70" s="45">
        <v>6</v>
      </c>
      <c r="O70" s="45">
        <v>7</v>
      </c>
      <c r="P70" s="45">
        <v>4</v>
      </c>
      <c r="Q70" s="45">
        <v>9</v>
      </c>
      <c r="R70" s="45">
        <v>4</v>
      </c>
      <c r="S70" s="45">
        <v>5</v>
      </c>
      <c r="T70" s="45">
        <v>5</v>
      </c>
      <c r="U70" s="45">
        <v>7</v>
      </c>
      <c r="V70" s="45">
        <v>5</v>
      </c>
      <c r="W70" s="45">
        <v>4</v>
      </c>
      <c r="X70" s="45">
        <v>4</v>
      </c>
      <c r="Y70" s="45">
        <v>5</v>
      </c>
      <c r="Z70" s="45">
        <v>6</v>
      </c>
      <c r="AA70" s="30">
        <f>SUM(C70:N70)</f>
        <v>262</v>
      </c>
      <c r="AB70" s="30">
        <f>SUM(O70:Z70)</f>
        <v>65</v>
      </c>
      <c r="AC70" s="31">
        <f>+Z70/N70-1</f>
        <v>0</v>
      </c>
      <c r="AD70" s="31">
        <f>SUM(O70:Z70)/SUM(C70:N70)-1</f>
        <v>-0.7519083969465649</v>
      </c>
    </row>
    <row r="71" spans="1:30" ht="12.75">
      <c r="A71" s="99"/>
      <c r="B71" s="29" t="s">
        <v>79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30">
        <f>SUM(C71:N71)</f>
        <v>0</v>
      </c>
      <c r="AB71" s="30">
        <f>SUM(O71:Z71)</f>
        <v>0</v>
      </c>
      <c r="AC71" s="31"/>
      <c r="AD71" s="31"/>
    </row>
    <row r="72" spans="1:30" ht="12.75">
      <c r="A72" s="99"/>
      <c r="B72" s="29" t="s">
        <v>80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30">
        <f>SUM(C72:N72)</f>
        <v>0</v>
      </c>
      <c r="AB72" s="30">
        <f>SUM(O72:Z72)</f>
        <v>0</v>
      </c>
      <c r="AC72" s="31"/>
      <c r="AD72" s="31"/>
    </row>
    <row r="73" spans="1:30" ht="12.75">
      <c r="A73" s="99"/>
      <c r="B73" s="29" t="s">
        <v>81</v>
      </c>
      <c r="C73" s="45">
        <v>1</v>
      </c>
      <c r="D73" s="45">
        <v>0</v>
      </c>
      <c r="E73" s="45">
        <v>0</v>
      </c>
      <c r="F73" s="45">
        <v>0</v>
      </c>
      <c r="G73" s="45">
        <v>0</v>
      </c>
      <c r="H73" s="45">
        <v>1</v>
      </c>
      <c r="I73" s="45">
        <v>2</v>
      </c>
      <c r="J73" s="45">
        <v>1</v>
      </c>
      <c r="K73" s="45">
        <v>1</v>
      </c>
      <c r="L73" s="45">
        <v>0</v>
      </c>
      <c r="M73" s="45">
        <v>1</v>
      </c>
      <c r="N73" s="45">
        <v>1</v>
      </c>
      <c r="O73" s="45">
        <v>1</v>
      </c>
      <c r="P73" s="45">
        <v>1</v>
      </c>
      <c r="Q73" s="45">
        <v>2</v>
      </c>
      <c r="R73" s="45">
        <v>1</v>
      </c>
      <c r="S73" s="45">
        <v>1</v>
      </c>
      <c r="T73" s="45">
        <v>0</v>
      </c>
      <c r="U73" s="45">
        <v>0</v>
      </c>
      <c r="V73" s="45">
        <v>2</v>
      </c>
      <c r="W73" s="45">
        <v>1</v>
      </c>
      <c r="X73" s="45">
        <v>0</v>
      </c>
      <c r="Y73" s="45">
        <v>0</v>
      </c>
      <c r="Z73" s="45">
        <v>2</v>
      </c>
      <c r="AA73" s="30">
        <f>SUM(C73:N73)</f>
        <v>8</v>
      </c>
      <c r="AB73" s="30">
        <f>SUM(O73:Z73)</f>
        <v>11</v>
      </c>
      <c r="AC73" s="31">
        <f>+Z73/N73-1</f>
        <v>1</v>
      </c>
      <c r="AD73" s="31">
        <f>SUM(O73:Z73)/SUM(C73:N73)-1</f>
        <v>0.375</v>
      </c>
    </row>
    <row r="74" spans="1:30" ht="12.75">
      <c r="A74" s="99"/>
      <c r="B74" s="29" t="s">
        <v>82</v>
      </c>
      <c r="C74" s="45">
        <v>1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30">
        <f>SUM(C74:N74)</f>
        <v>1</v>
      </c>
      <c r="AB74" s="30">
        <f>SUM(O74:Z74)</f>
        <v>0</v>
      </c>
      <c r="AC74" s="31"/>
      <c r="AD74" s="31">
        <f>SUM(O74:Z74)/SUM(C74:N74)-1</f>
        <v>-1</v>
      </c>
    </row>
    <row r="75" spans="1:30" ht="12.75">
      <c r="A75" s="99"/>
      <c r="B75" s="33" t="s">
        <v>83</v>
      </c>
      <c r="C75" s="34">
        <f>1-(C73+C71)/C70</f>
        <v>0.75</v>
      </c>
      <c r="D75" s="34">
        <f aca="true" t="shared" si="18" ref="D75:T75">1-(D73+D71)/D70</f>
        <v>1</v>
      </c>
      <c r="E75" s="34">
        <f t="shared" si="18"/>
        <v>1</v>
      </c>
      <c r="F75" s="34">
        <f t="shared" si="18"/>
        <v>1</v>
      </c>
      <c r="G75" s="34">
        <f t="shared" si="18"/>
        <v>1</v>
      </c>
      <c r="H75" s="34">
        <f t="shared" si="18"/>
        <v>0.75</v>
      </c>
      <c r="I75" s="34">
        <f t="shared" si="18"/>
        <v>0.7142857142857143</v>
      </c>
      <c r="J75" s="34">
        <f t="shared" si="18"/>
        <v>0.75</v>
      </c>
      <c r="K75" s="34">
        <f t="shared" si="18"/>
        <v>0.8</v>
      </c>
      <c r="L75" s="34">
        <f t="shared" si="18"/>
        <v>1</v>
      </c>
      <c r="M75" s="34">
        <f t="shared" si="18"/>
        <v>0.75</v>
      </c>
      <c r="N75" s="34">
        <f t="shared" si="18"/>
        <v>0.8333333333333334</v>
      </c>
      <c r="O75" s="34">
        <f t="shared" si="18"/>
        <v>0.8571428571428572</v>
      </c>
      <c r="P75" s="34">
        <f t="shared" si="18"/>
        <v>0.75</v>
      </c>
      <c r="Q75" s="34">
        <f t="shared" si="18"/>
        <v>0.7777777777777778</v>
      </c>
      <c r="R75" s="34">
        <f t="shared" si="18"/>
        <v>0.75</v>
      </c>
      <c r="S75" s="34">
        <f t="shared" si="18"/>
        <v>0.8</v>
      </c>
      <c r="T75" s="34">
        <f t="shared" si="18"/>
        <v>1</v>
      </c>
      <c r="U75" s="34">
        <f>1-(U73+U71)/U70</f>
        <v>1</v>
      </c>
      <c r="V75" s="34">
        <f>1-(V73+V71)/V70</f>
        <v>0.6</v>
      </c>
      <c r="W75" s="34">
        <f>1-(W73+W71)/W70</f>
        <v>0.75</v>
      </c>
      <c r="X75" s="34">
        <f>1-(X73+X71)/X70</f>
        <v>1</v>
      </c>
      <c r="Y75" s="34">
        <f>1-(Y73+Y71)/Y70</f>
        <v>1</v>
      </c>
      <c r="Z75" s="34">
        <f>1-(Z73+Z71)/Z70</f>
        <v>0.6666666666666667</v>
      </c>
      <c r="AA75" s="34">
        <f>1-(AA73+AA71)/AA70</f>
        <v>0.9694656488549618</v>
      </c>
      <c r="AB75" s="34">
        <f>1-(AB73+AB71)/AB70</f>
        <v>0.8307692307692307</v>
      </c>
      <c r="AC75" s="36"/>
      <c r="AD75" s="36"/>
    </row>
    <row r="76" spans="1:30" ht="12.75">
      <c r="A76" s="99"/>
      <c r="B76" s="37" t="s">
        <v>84</v>
      </c>
      <c r="C76" s="38">
        <f>1-(C73-C72+C71-C74)/C70</f>
        <v>1</v>
      </c>
      <c r="D76" s="38">
        <f aca="true" t="shared" si="19" ref="D76:T76">1-(D73-D72+D71-D74)/D70</f>
        <v>1</v>
      </c>
      <c r="E76" s="38">
        <f t="shared" si="19"/>
        <v>1</v>
      </c>
      <c r="F76" s="38">
        <f t="shared" si="19"/>
        <v>1</v>
      </c>
      <c r="G76" s="38">
        <f t="shared" si="19"/>
        <v>1</v>
      </c>
      <c r="H76" s="38">
        <f t="shared" si="19"/>
        <v>0.75</v>
      </c>
      <c r="I76" s="38">
        <f t="shared" si="19"/>
        <v>0.7142857142857143</v>
      </c>
      <c r="J76" s="38">
        <f t="shared" si="19"/>
        <v>0.75</v>
      </c>
      <c r="K76" s="38">
        <f t="shared" si="19"/>
        <v>0.8</v>
      </c>
      <c r="L76" s="38">
        <f t="shared" si="19"/>
        <v>1</v>
      </c>
      <c r="M76" s="38">
        <f t="shared" si="19"/>
        <v>0.75</v>
      </c>
      <c r="N76" s="38">
        <f t="shared" si="19"/>
        <v>0.8333333333333334</v>
      </c>
      <c r="O76" s="38">
        <f t="shared" si="19"/>
        <v>0.8571428571428572</v>
      </c>
      <c r="P76" s="38">
        <f t="shared" si="19"/>
        <v>0.75</v>
      </c>
      <c r="Q76" s="38">
        <f t="shared" si="19"/>
        <v>0.7777777777777778</v>
      </c>
      <c r="R76" s="38">
        <f t="shared" si="19"/>
        <v>0.75</v>
      </c>
      <c r="S76" s="38">
        <f t="shared" si="19"/>
        <v>0.8</v>
      </c>
      <c r="T76" s="38">
        <f t="shared" si="19"/>
        <v>1</v>
      </c>
      <c r="U76" s="38">
        <f>1-(U73-U72+U71-U74)/U70</f>
        <v>1</v>
      </c>
      <c r="V76" s="38">
        <f>1-(V73-V72+V71-V74)/V70</f>
        <v>0.6</v>
      </c>
      <c r="W76" s="38">
        <f>1-(W73-W72+W71-W74)/W70</f>
        <v>0.75</v>
      </c>
      <c r="X76" s="38">
        <f>1-(X73-X72+X71-X74)/X70</f>
        <v>1</v>
      </c>
      <c r="Y76" s="38">
        <f>1-(Y73-Y72+Y71-Y74)/Y70</f>
        <v>1</v>
      </c>
      <c r="Z76" s="38">
        <f>1-(Z73-Z72+Z71-Z74)/Z70</f>
        <v>0.6666666666666667</v>
      </c>
      <c r="AA76" s="38">
        <f>1-(AA73-AA72+AA71-AA74)/AA70</f>
        <v>0.9732824427480916</v>
      </c>
      <c r="AB76" s="38">
        <f>1-(AB73-AB72+AB71-AB74)/AB70</f>
        <v>0.8307692307692307</v>
      </c>
      <c r="AC76" s="36"/>
      <c r="AD76" s="36"/>
    </row>
    <row r="77" spans="1:30" ht="12.75">
      <c r="A77" s="99" t="s">
        <v>25</v>
      </c>
      <c r="B77" s="29" t="s">
        <v>78</v>
      </c>
      <c r="C77" s="45">
        <v>31</v>
      </c>
      <c r="D77" s="45">
        <v>28</v>
      </c>
      <c r="E77" s="45">
        <v>0</v>
      </c>
      <c r="F77" s="45">
        <v>30</v>
      </c>
      <c r="G77" s="45">
        <v>31</v>
      </c>
      <c r="H77" s="45">
        <v>30</v>
      </c>
      <c r="I77" s="45">
        <v>31</v>
      </c>
      <c r="J77" s="45">
        <v>31</v>
      </c>
      <c r="K77" s="45">
        <v>30</v>
      </c>
      <c r="L77" s="45">
        <v>31</v>
      </c>
      <c r="M77" s="45">
        <v>30</v>
      </c>
      <c r="N77" s="45">
        <v>31</v>
      </c>
      <c r="O77" s="45">
        <v>31</v>
      </c>
      <c r="P77" s="45">
        <v>29</v>
      </c>
      <c r="Q77" s="45">
        <v>31</v>
      </c>
      <c r="R77" s="45">
        <v>31</v>
      </c>
      <c r="S77" s="45">
        <v>31</v>
      </c>
      <c r="T77" s="45">
        <v>30</v>
      </c>
      <c r="U77" s="45">
        <v>31</v>
      </c>
      <c r="V77" s="45">
        <v>31</v>
      </c>
      <c r="W77" s="45">
        <v>30</v>
      </c>
      <c r="X77" s="45">
        <v>31</v>
      </c>
      <c r="Y77" s="45">
        <v>30</v>
      </c>
      <c r="Z77" s="45">
        <v>44</v>
      </c>
      <c r="AA77" s="30">
        <f>SUM(C77:N77)</f>
        <v>334</v>
      </c>
      <c r="AB77" s="30">
        <f>SUM(O77:Z77)</f>
        <v>380</v>
      </c>
      <c r="AC77" s="31">
        <f>+Z77/N77-1</f>
        <v>0.4193548387096775</v>
      </c>
      <c r="AD77" s="31">
        <f>SUM(O77:Z77)/SUM(C77:N77)-1</f>
        <v>0.13772455089820368</v>
      </c>
    </row>
    <row r="78" spans="1:30" ht="12.75">
      <c r="A78" s="99"/>
      <c r="B78" s="29" t="s">
        <v>79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4</v>
      </c>
      <c r="L78" s="45">
        <v>2</v>
      </c>
      <c r="M78" s="45">
        <v>5</v>
      </c>
      <c r="N78" s="45">
        <v>10</v>
      </c>
      <c r="O78" s="45">
        <v>17</v>
      </c>
      <c r="P78" s="45">
        <v>8</v>
      </c>
      <c r="Q78" s="45">
        <v>8</v>
      </c>
      <c r="R78" s="45">
        <v>10</v>
      </c>
      <c r="S78" s="45">
        <v>14</v>
      </c>
      <c r="T78" s="45">
        <v>7</v>
      </c>
      <c r="U78" s="45">
        <v>9</v>
      </c>
      <c r="V78" s="45">
        <v>11</v>
      </c>
      <c r="W78" s="45">
        <v>10</v>
      </c>
      <c r="X78" s="45">
        <v>7</v>
      </c>
      <c r="Y78" s="45">
        <v>0</v>
      </c>
      <c r="Z78" s="45">
        <v>1</v>
      </c>
      <c r="AA78" s="30">
        <f>SUM(C78:N78)</f>
        <v>21</v>
      </c>
      <c r="AB78" s="30">
        <f>SUM(O78:Z78)</f>
        <v>102</v>
      </c>
      <c r="AC78" s="31">
        <f>+Z78/N78-1</f>
        <v>-0.9</v>
      </c>
      <c r="AD78" s="31">
        <f>SUM(O78:Z78)/SUM(C78:N78)-1</f>
        <v>3.8571428571428568</v>
      </c>
    </row>
    <row r="79" spans="1:30" ht="12.75">
      <c r="A79" s="99"/>
      <c r="B79" s="29" t="s">
        <v>80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1</v>
      </c>
      <c r="L79" s="45">
        <v>2</v>
      </c>
      <c r="M79" s="45">
        <v>5</v>
      </c>
      <c r="N79" s="45">
        <v>7</v>
      </c>
      <c r="O79" s="45">
        <v>11</v>
      </c>
      <c r="P79" s="45">
        <v>4</v>
      </c>
      <c r="Q79" s="45">
        <v>7</v>
      </c>
      <c r="R79" s="45">
        <v>6</v>
      </c>
      <c r="S79" s="45">
        <v>11</v>
      </c>
      <c r="T79" s="45">
        <v>2</v>
      </c>
      <c r="U79" s="45">
        <v>1</v>
      </c>
      <c r="V79" s="45">
        <v>9</v>
      </c>
      <c r="W79" s="45">
        <v>4</v>
      </c>
      <c r="X79" s="45">
        <v>4</v>
      </c>
      <c r="Y79" s="45">
        <v>0</v>
      </c>
      <c r="Z79" s="45">
        <v>0</v>
      </c>
      <c r="AA79" s="30">
        <f>SUM(C79:N79)</f>
        <v>15</v>
      </c>
      <c r="AB79" s="30">
        <f>SUM(O79:Z79)</f>
        <v>59</v>
      </c>
      <c r="AC79" s="31">
        <f>+Z79/N79-1</f>
        <v>-1</v>
      </c>
      <c r="AD79" s="31">
        <f>SUM(O79:Z79)/SUM(C79:N79)-1</f>
        <v>2.933333333333333</v>
      </c>
    </row>
    <row r="80" spans="1:30" ht="12.75">
      <c r="A80" s="99"/>
      <c r="B80" s="29" t="s">
        <v>81</v>
      </c>
      <c r="C80" s="45">
        <v>17</v>
      </c>
      <c r="D80" s="45">
        <v>12</v>
      </c>
      <c r="E80" s="45">
        <v>0</v>
      </c>
      <c r="F80" s="45">
        <v>7</v>
      </c>
      <c r="G80" s="45">
        <v>5</v>
      </c>
      <c r="H80" s="45">
        <v>30</v>
      </c>
      <c r="I80" s="45">
        <v>27</v>
      </c>
      <c r="J80" s="45">
        <v>19</v>
      </c>
      <c r="K80" s="45">
        <v>4</v>
      </c>
      <c r="L80" s="45">
        <v>2</v>
      </c>
      <c r="M80" s="45">
        <v>5</v>
      </c>
      <c r="N80" s="45">
        <v>10</v>
      </c>
      <c r="O80" s="45">
        <v>16</v>
      </c>
      <c r="P80" s="45">
        <v>8</v>
      </c>
      <c r="Q80" s="45">
        <v>8</v>
      </c>
      <c r="R80" s="45">
        <v>10</v>
      </c>
      <c r="S80" s="45">
        <v>14</v>
      </c>
      <c r="T80" s="45">
        <v>7</v>
      </c>
      <c r="U80" s="45">
        <v>8</v>
      </c>
      <c r="V80" s="45">
        <v>11</v>
      </c>
      <c r="W80" s="45">
        <v>10</v>
      </c>
      <c r="X80" s="45">
        <v>7</v>
      </c>
      <c r="Y80" s="45">
        <v>8</v>
      </c>
      <c r="Z80" s="45">
        <v>15</v>
      </c>
      <c r="AA80" s="30">
        <f>SUM(C80:N80)</f>
        <v>138</v>
      </c>
      <c r="AB80" s="30">
        <f>SUM(O80:Z80)</f>
        <v>122</v>
      </c>
      <c r="AC80" s="31">
        <f>+Z80/N80-1</f>
        <v>0.5</v>
      </c>
      <c r="AD80" s="31">
        <f>SUM(O80:Z80)/SUM(C80:N80)-1</f>
        <v>-0.1159420289855072</v>
      </c>
    </row>
    <row r="81" spans="1:30" ht="12.75">
      <c r="A81" s="99"/>
      <c r="B81" s="29" t="s">
        <v>82</v>
      </c>
      <c r="C81" s="45">
        <v>8</v>
      </c>
      <c r="D81" s="45">
        <v>0</v>
      </c>
      <c r="E81" s="45">
        <v>0</v>
      </c>
      <c r="F81" s="45">
        <v>0</v>
      </c>
      <c r="G81" s="45">
        <v>2</v>
      </c>
      <c r="H81" s="45">
        <v>13</v>
      </c>
      <c r="I81" s="45">
        <v>6</v>
      </c>
      <c r="J81" s="45">
        <v>4</v>
      </c>
      <c r="K81" s="45">
        <v>1</v>
      </c>
      <c r="L81" s="45">
        <v>2</v>
      </c>
      <c r="M81" s="45">
        <v>5</v>
      </c>
      <c r="N81" s="45">
        <v>3</v>
      </c>
      <c r="O81" s="45">
        <v>11</v>
      </c>
      <c r="P81" s="45">
        <v>4</v>
      </c>
      <c r="Q81" s="45">
        <v>7</v>
      </c>
      <c r="R81" s="45">
        <v>6</v>
      </c>
      <c r="S81" s="45">
        <v>11</v>
      </c>
      <c r="T81" s="45">
        <v>2</v>
      </c>
      <c r="U81" s="45">
        <v>1</v>
      </c>
      <c r="V81" s="45">
        <v>9</v>
      </c>
      <c r="W81" s="45">
        <v>4</v>
      </c>
      <c r="X81" s="45">
        <v>4</v>
      </c>
      <c r="Y81" s="45">
        <v>4</v>
      </c>
      <c r="Z81" s="45">
        <v>5</v>
      </c>
      <c r="AA81" s="30">
        <f>SUM(C81:N81)</f>
        <v>44</v>
      </c>
      <c r="AB81" s="30">
        <f>SUM(O81:Z81)</f>
        <v>68</v>
      </c>
      <c r="AC81" s="31">
        <f>+Z81/N81-1</f>
        <v>0.6666666666666667</v>
      </c>
      <c r="AD81" s="31">
        <f>SUM(O81:Z81)/SUM(C81:N81)-1</f>
        <v>0.5454545454545454</v>
      </c>
    </row>
    <row r="82" spans="1:30" ht="12.75">
      <c r="A82" s="99"/>
      <c r="B82" s="33" t="s">
        <v>83</v>
      </c>
      <c r="C82" s="34">
        <f>1-(C80+C78)/C77</f>
        <v>0.4516129032258065</v>
      </c>
      <c r="D82" s="34">
        <f aca="true" t="shared" si="20" ref="D82:T82">1-(D80+D78)/D77</f>
        <v>0.5714285714285714</v>
      </c>
      <c r="E82" s="34"/>
      <c r="F82" s="34">
        <f t="shared" si="20"/>
        <v>0.7666666666666666</v>
      </c>
      <c r="G82" s="34">
        <f t="shared" si="20"/>
        <v>0.8387096774193549</v>
      </c>
      <c r="H82" s="34">
        <f t="shared" si="20"/>
        <v>0</v>
      </c>
      <c r="I82" s="34">
        <f t="shared" si="20"/>
        <v>0.12903225806451613</v>
      </c>
      <c r="J82" s="34">
        <f t="shared" si="20"/>
        <v>0.3870967741935484</v>
      </c>
      <c r="K82" s="34">
        <f t="shared" si="20"/>
        <v>0.7333333333333334</v>
      </c>
      <c r="L82" s="34">
        <f t="shared" si="20"/>
        <v>0.8709677419354839</v>
      </c>
      <c r="M82" s="34">
        <f t="shared" si="20"/>
        <v>0.6666666666666667</v>
      </c>
      <c r="N82" s="34">
        <f t="shared" si="20"/>
        <v>0.3548387096774194</v>
      </c>
      <c r="O82" s="34">
        <f t="shared" si="20"/>
        <v>-0.06451612903225801</v>
      </c>
      <c r="P82" s="34">
        <f t="shared" si="20"/>
        <v>0.4482758620689655</v>
      </c>
      <c r="Q82" s="34">
        <f t="shared" si="20"/>
        <v>0.4838709677419355</v>
      </c>
      <c r="R82" s="34">
        <f t="shared" si="20"/>
        <v>0.3548387096774194</v>
      </c>
      <c r="S82" s="34">
        <f t="shared" si="20"/>
        <v>0.09677419354838712</v>
      </c>
      <c r="T82" s="34">
        <f t="shared" si="20"/>
        <v>0.5333333333333333</v>
      </c>
      <c r="U82" s="34">
        <f>1-(U80+U78)/U77</f>
        <v>0.4516129032258065</v>
      </c>
      <c r="V82" s="34">
        <f>1-(V80+V78)/V77</f>
        <v>0.29032258064516125</v>
      </c>
      <c r="W82" s="34">
        <f>1-(W80+W78)/W77</f>
        <v>0.33333333333333337</v>
      </c>
      <c r="X82" s="34">
        <f>1-(X80+X78)/X77</f>
        <v>0.5483870967741935</v>
      </c>
      <c r="Y82" s="34">
        <f>1-(Y80+Y78)/Y77</f>
        <v>0.7333333333333334</v>
      </c>
      <c r="Z82" s="34">
        <f>1-(Z80+Z78)/Z77</f>
        <v>0.6363636363636364</v>
      </c>
      <c r="AA82" s="34">
        <f>1-(AA80+AA78)/AA77</f>
        <v>0.5239520958083832</v>
      </c>
      <c r="AB82" s="34">
        <f>1-(AB80+AB78)/AB77</f>
        <v>0.41052631578947374</v>
      </c>
      <c r="AC82" s="36"/>
      <c r="AD82" s="36"/>
    </row>
    <row r="83" spans="1:30" ht="12.75">
      <c r="A83" s="99"/>
      <c r="B83" s="37" t="s">
        <v>84</v>
      </c>
      <c r="C83" s="38">
        <f>1-(C80-C79+C78-C81)/C77</f>
        <v>0.7096774193548387</v>
      </c>
      <c r="D83" s="38">
        <f aca="true" t="shared" si="21" ref="D83:T83">1-(D80-D79+D78-D81)/D77</f>
        <v>0.5714285714285714</v>
      </c>
      <c r="E83" s="38"/>
      <c r="F83" s="38">
        <f t="shared" si="21"/>
        <v>0.7666666666666666</v>
      </c>
      <c r="G83" s="38">
        <f t="shared" si="21"/>
        <v>0.9032258064516129</v>
      </c>
      <c r="H83" s="38">
        <f t="shared" si="21"/>
        <v>0.43333333333333335</v>
      </c>
      <c r="I83" s="38">
        <f t="shared" si="21"/>
        <v>0.32258064516129037</v>
      </c>
      <c r="J83" s="38">
        <f t="shared" si="21"/>
        <v>0.5161290322580645</v>
      </c>
      <c r="K83" s="38">
        <f t="shared" si="21"/>
        <v>0.8</v>
      </c>
      <c r="L83" s="38">
        <f t="shared" si="21"/>
        <v>1</v>
      </c>
      <c r="M83" s="38">
        <f t="shared" si="21"/>
        <v>1</v>
      </c>
      <c r="N83" s="38">
        <f t="shared" si="21"/>
        <v>0.6774193548387097</v>
      </c>
      <c r="O83" s="38">
        <f t="shared" si="21"/>
        <v>0.6451612903225806</v>
      </c>
      <c r="P83" s="38">
        <f t="shared" si="21"/>
        <v>0.7241379310344828</v>
      </c>
      <c r="Q83" s="38">
        <f t="shared" si="21"/>
        <v>0.935483870967742</v>
      </c>
      <c r="R83" s="38">
        <f t="shared" si="21"/>
        <v>0.7419354838709677</v>
      </c>
      <c r="S83" s="38">
        <f t="shared" si="21"/>
        <v>0.8064516129032258</v>
      </c>
      <c r="T83" s="38">
        <f t="shared" si="21"/>
        <v>0.6666666666666667</v>
      </c>
      <c r="U83" s="38">
        <f>1-(U80-U79+U78-U81)/U77</f>
        <v>0.5161290322580645</v>
      </c>
      <c r="V83" s="38">
        <f>1-(V80-V79+V78-V81)/V77</f>
        <v>0.8709677419354839</v>
      </c>
      <c r="W83" s="38">
        <f>1-(W80-W79+W78-W81)/W77</f>
        <v>0.6</v>
      </c>
      <c r="X83" s="38">
        <f>1-(X80-X79+X78-X81)/X77</f>
        <v>0.8064516129032258</v>
      </c>
      <c r="Y83" s="38">
        <f>1-(Y80-Y79+Y78-Y81)/Y77</f>
        <v>0.8666666666666667</v>
      </c>
      <c r="Z83" s="38">
        <f>1-(Z80-Z79+Z78-Z81)/Z77</f>
        <v>0.75</v>
      </c>
      <c r="AA83" s="38">
        <f>1-(AA80-AA79+AA78-AA81)/AA77</f>
        <v>0.7005988023952097</v>
      </c>
      <c r="AB83" s="38">
        <f>1-(AB80-AB79+AB78-AB81)/AB77</f>
        <v>0.7447368421052631</v>
      </c>
      <c r="AC83" s="36"/>
      <c r="AD83" s="36"/>
    </row>
    <row r="84" spans="1:30" ht="12.75">
      <c r="A84" s="99" t="s">
        <v>86</v>
      </c>
      <c r="B84" s="29" t="s">
        <v>78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8</v>
      </c>
      <c r="I84" s="45">
        <v>9</v>
      </c>
      <c r="J84" s="45">
        <v>0</v>
      </c>
      <c r="K84" s="45">
        <v>8</v>
      </c>
      <c r="L84" s="45">
        <v>9</v>
      </c>
      <c r="M84" s="45">
        <v>9</v>
      </c>
      <c r="N84" s="45">
        <v>8</v>
      </c>
      <c r="O84" s="45">
        <v>9</v>
      </c>
      <c r="P84" s="45">
        <v>8</v>
      </c>
      <c r="Q84" s="45">
        <v>9</v>
      </c>
      <c r="R84" s="45">
        <v>9</v>
      </c>
      <c r="S84" s="45">
        <v>9</v>
      </c>
      <c r="T84" s="45">
        <v>9</v>
      </c>
      <c r="U84" s="45">
        <v>8</v>
      </c>
      <c r="V84" s="45">
        <v>9</v>
      </c>
      <c r="W84" s="45">
        <v>8</v>
      </c>
      <c r="X84" s="45">
        <v>9</v>
      </c>
      <c r="Y84" s="45">
        <v>8</v>
      </c>
      <c r="Z84" s="45">
        <v>9</v>
      </c>
      <c r="AA84" s="30">
        <f>SUM(C84:N84)</f>
        <v>51</v>
      </c>
      <c r="AB84" s="30">
        <f>SUM(O84:Z84)</f>
        <v>104</v>
      </c>
      <c r="AC84" s="31">
        <f>+Z84/N84-1</f>
        <v>0.125</v>
      </c>
      <c r="AD84" s="31">
        <f>SUM(O84:Z84)/SUM(C84:N84)-1</f>
        <v>1.0392156862745097</v>
      </c>
    </row>
    <row r="85" spans="1:30" ht="12.75">
      <c r="A85" s="99"/>
      <c r="B85" s="29" t="s">
        <v>79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3</v>
      </c>
      <c r="M85" s="45">
        <v>1</v>
      </c>
      <c r="N85" s="45">
        <v>0</v>
      </c>
      <c r="O85" s="45">
        <v>1</v>
      </c>
      <c r="P85" s="45">
        <v>2</v>
      </c>
      <c r="Q85" s="45">
        <v>0</v>
      </c>
      <c r="R85" s="45">
        <v>2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30">
        <f>SUM(C85:N85)</f>
        <v>4</v>
      </c>
      <c r="AB85" s="30">
        <f>SUM(O85:Z85)</f>
        <v>5</v>
      </c>
      <c r="AC85" s="31"/>
      <c r="AD85" s="31">
        <f>SUM(O85:Z85)/SUM(C85:N85)-1</f>
        <v>0.25</v>
      </c>
    </row>
    <row r="86" spans="1:30" ht="12.75">
      <c r="A86" s="99"/>
      <c r="B86" s="29" t="s">
        <v>80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30">
        <f>SUM(C86:N86)</f>
        <v>0</v>
      </c>
      <c r="AB86" s="30">
        <f>SUM(O86:Z86)</f>
        <v>0</v>
      </c>
      <c r="AC86" s="31"/>
      <c r="AD86" s="31"/>
    </row>
    <row r="87" spans="1:30" ht="12.75">
      <c r="A87" s="99"/>
      <c r="B87" s="29" t="s">
        <v>81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6</v>
      </c>
      <c r="I87" s="45">
        <v>5</v>
      </c>
      <c r="J87" s="45">
        <v>0</v>
      </c>
      <c r="K87" s="45">
        <v>3</v>
      </c>
      <c r="L87" s="45">
        <v>3</v>
      </c>
      <c r="M87" s="45">
        <v>4</v>
      </c>
      <c r="N87" s="45">
        <v>4</v>
      </c>
      <c r="O87" s="45">
        <v>5</v>
      </c>
      <c r="P87" s="45">
        <v>1</v>
      </c>
      <c r="Q87" s="45">
        <v>1</v>
      </c>
      <c r="R87" s="45">
        <v>4</v>
      </c>
      <c r="S87" s="45">
        <v>7</v>
      </c>
      <c r="T87" s="45">
        <v>7</v>
      </c>
      <c r="U87" s="45">
        <v>0</v>
      </c>
      <c r="V87" s="45">
        <v>4</v>
      </c>
      <c r="W87" s="45">
        <v>3</v>
      </c>
      <c r="X87" s="45">
        <v>1</v>
      </c>
      <c r="Y87" s="45">
        <v>0</v>
      </c>
      <c r="Z87" s="45">
        <v>2</v>
      </c>
      <c r="AA87" s="30">
        <f>SUM(C87:N87)</f>
        <v>25</v>
      </c>
      <c r="AB87" s="30">
        <f>SUM(O87:Z87)</f>
        <v>35</v>
      </c>
      <c r="AC87" s="31">
        <f>+Z87/N87-1</f>
        <v>-0.5</v>
      </c>
      <c r="AD87" s="31">
        <f>SUM(O87:Z87)/SUM(C87:N87)-1</f>
        <v>0.3999999999999999</v>
      </c>
    </row>
    <row r="88" spans="1:30" ht="12.75">
      <c r="A88" s="99"/>
      <c r="B88" s="29" t="s">
        <v>82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1</v>
      </c>
      <c r="Y88" s="45">
        <v>0</v>
      </c>
      <c r="Z88" s="45">
        <v>2</v>
      </c>
      <c r="AA88" s="30">
        <f>SUM(C88:N88)</f>
        <v>0</v>
      </c>
      <c r="AB88" s="30">
        <f>SUM(O88:Z88)</f>
        <v>3</v>
      </c>
      <c r="AC88" s="31"/>
      <c r="AD88" s="31"/>
    </row>
    <row r="89" spans="1:30" ht="12.75">
      <c r="A89" s="99"/>
      <c r="B89" s="33" t="s">
        <v>83</v>
      </c>
      <c r="C89" s="34"/>
      <c r="D89" s="34"/>
      <c r="E89" s="34"/>
      <c r="F89" s="34"/>
      <c r="G89" s="34"/>
      <c r="H89" s="34">
        <f aca="true" t="shared" si="22" ref="H89:T89">1-(H87+H85)/H84</f>
        <v>0.25</v>
      </c>
      <c r="I89" s="34">
        <f t="shared" si="22"/>
        <v>0.4444444444444444</v>
      </c>
      <c r="J89" s="34"/>
      <c r="K89" s="34">
        <f t="shared" si="22"/>
        <v>0.625</v>
      </c>
      <c r="L89" s="34">
        <f t="shared" si="22"/>
        <v>0.33333333333333337</v>
      </c>
      <c r="M89" s="34">
        <f t="shared" si="22"/>
        <v>0.4444444444444444</v>
      </c>
      <c r="N89" s="34">
        <f t="shared" si="22"/>
        <v>0.5</v>
      </c>
      <c r="O89" s="34">
        <f t="shared" si="22"/>
        <v>0.33333333333333337</v>
      </c>
      <c r="P89" s="34">
        <f t="shared" si="22"/>
        <v>0.625</v>
      </c>
      <c r="Q89" s="34">
        <f t="shared" si="22"/>
        <v>0.8888888888888888</v>
      </c>
      <c r="R89" s="34">
        <f t="shared" si="22"/>
        <v>0.33333333333333337</v>
      </c>
      <c r="S89" s="34">
        <f t="shared" si="22"/>
        <v>0.2222222222222222</v>
      </c>
      <c r="T89" s="34">
        <f t="shared" si="22"/>
        <v>0.2222222222222222</v>
      </c>
      <c r="U89" s="34">
        <f>1-(U87+U85)/U84</f>
        <v>1</v>
      </c>
      <c r="V89" s="34">
        <f>1-(V87+V85)/V84</f>
        <v>0.5555555555555556</v>
      </c>
      <c r="W89" s="34">
        <f>1-(W87+W85)/W84</f>
        <v>0.625</v>
      </c>
      <c r="X89" s="34">
        <f>1-(X87+X85)/X84</f>
        <v>0.8888888888888888</v>
      </c>
      <c r="Y89" s="34">
        <f>1-(Y87+Y85)/Y84</f>
        <v>1</v>
      </c>
      <c r="Z89" s="34">
        <f>1-(Z87+Z85)/Z84</f>
        <v>0.7777777777777778</v>
      </c>
      <c r="AA89" s="34">
        <f>1-(AA87+AA85)/AA84</f>
        <v>0.43137254901960786</v>
      </c>
      <c r="AB89" s="34">
        <f>1-(AB87+AB85)/AB84</f>
        <v>0.6153846153846154</v>
      </c>
      <c r="AC89" s="36"/>
      <c r="AD89" s="36"/>
    </row>
    <row r="90" spans="1:30" ht="12.75">
      <c r="A90" s="99"/>
      <c r="B90" s="37" t="s">
        <v>84</v>
      </c>
      <c r="C90" s="38"/>
      <c r="D90" s="38"/>
      <c r="E90" s="38"/>
      <c r="F90" s="38"/>
      <c r="G90" s="38"/>
      <c r="H90" s="38">
        <f aca="true" t="shared" si="23" ref="H90:T90">1-(H87-H86+H85-H88)/H84</f>
        <v>0.25</v>
      </c>
      <c r="I90" s="38">
        <f t="shared" si="23"/>
        <v>0.4444444444444444</v>
      </c>
      <c r="J90" s="38"/>
      <c r="K90" s="38">
        <f t="shared" si="23"/>
        <v>0.625</v>
      </c>
      <c r="L90" s="38">
        <f t="shared" si="23"/>
        <v>0.33333333333333337</v>
      </c>
      <c r="M90" s="38">
        <f t="shared" si="23"/>
        <v>0.4444444444444444</v>
      </c>
      <c r="N90" s="38">
        <f t="shared" si="23"/>
        <v>0.5</v>
      </c>
      <c r="O90" s="38">
        <f t="shared" si="23"/>
        <v>0.33333333333333337</v>
      </c>
      <c r="P90" s="38">
        <f t="shared" si="23"/>
        <v>0.625</v>
      </c>
      <c r="Q90" s="38">
        <f t="shared" si="23"/>
        <v>0.8888888888888888</v>
      </c>
      <c r="R90" s="38">
        <f t="shared" si="23"/>
        <v>0.33333333333333337</v>
      </c>
      <c r="S90" s="38">
        <f t="shared" si="23"/>
        <v>0.2222222222222222</v>
      </c>
      <c r="T90" s="38">
        <f t="shared" si="23"/>
        <v>0.2222222222222222</v>
      </c>
      <c r="U90" s="38">
        <f>1-(U87-U86+U85-U88)/U84</f>
        <v>1</v>
      </c>
      <c r="V90" s="38">
        <f>1-(V87-V86+V85-V88)/V84</f>
        <v>0.5555555555555556</v>
      </c>
      <c r="W90" s="38">
        <f>1-(W87-W86+W85-W88)/W84</f>
        <v>0.625</v>
      </c>
      <c r="X90" s="38">
        <f>1-(X87-X86+X85-X88)/X84</f>
        <v>1</v>
      </c>
      <c r="Y90" s="38">
        <f>1-(Y87-Y86+Y85-Y88)/Y84</f>
        <v>1</v>
      </c>
      <c r="Z90" s="38">
        <f>1-(Z87-Z86+Z85-Z88)/Z84</f>
        <v>1</v>
      </c>
      <c r="AA90" s="38">
        <f>1-(AA87-AA86+AA85-AA88)/AA84</f>
        <v>0.43137254901960786</v>
      </c>
      <c r="AB90" s="38">
        <f>1-(AB87-AB86+AB85-AB88)/AB84</f>
        <v>0.6442307692307692</v>
      </c>
      <c r="AC90" s="36"/>
      <c r="AD90" s="36"/>
    </row>
    <row r="91" spans="1:30" ht="12.75">
      <c r="A91" s="99" t="s">
        <v>4</v>
      </c>
      <c r="B91" s="29" t="s">
        <v>78</v>
      </c>
      <c r="C91" s="45">
        <v>68</v>
      </c>
      <c r="D91" s="45">
        <v>61</v>
      </c>
      <c r="E91" s="45">
        <v>66</v>
      </c>
      <c r="F91" s="45">
        <v>64</v>
      </c>
      <c r="G91" s="45">
        <v>68</v>
      </c>
      <c r="H91" s="45">
        <v>64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55</v>
      </c>
      <c r="P91" s="45">
        <v>50</v>
      </c>
      <c r="Q91" s="45">
        <v>52</v>
      </c>
      <c r="R91" s="45">
        <v>52</v>
      </c>
      <c r="S91" s="45">
        <v>52</v>
      </c>
      <c r="T91" s="45">
        <v>51</v>
      </c>
      <c r="U91" s="45">
        <v>53</v>
      </c>
      <c r="V91" s="45">
        <v>52</v>
      </c>
      <c r="W91" s="45">
        <v>52</v>
      </c>
      <c r="X91" s="45">
        <v>55</v>
      </c>
      <c r="Y91" s="45">
        <v>50</v>
      </c>
      <c r="Z91" s="45">
        <v>54</v>
      </c>
      <c r="AA91" s="30">
        <f>SUM(C91:N91)</f>
        <v>391</v>
      </c>
      <c r="AB91" s="30">
        <f>SUM(O91:Z91)</f>
        <v>628</v>
      </c>
      <c r="AC91" s="31"/>
      <c r="AD91" s="31">
        <f>SUM(O91:Z91)/SUM(C91:N91)-1</f>
        <v>0.6061381074168799</v>
      </c>
    </row>
    <row r="92" spans="1:30" ht="12.75">
      <c r="A92" s="99"/>
      <c r="B92" s="29" t="s">
        <v>79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3</v>
      </c>
      <c r="S92" s="45">
        <v>1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30">
        <f>SUM(C92:N92)</f>
        <v>0</v>
      </c>
      <c r="AB92" s="30">
        <f>SUM(O92:Z92)</f>
        <v>4</v>
      </c>
      <c r="AC92" s="31"/>
      <c r="AD92" s="31"/>
    </row>
    <row r="93" spans="1:30" ht="12.75">
      <c r="A93" s="99"/>
      <c r="B93" s="29" t="s">
        <v>80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30">
        <f>SUM(C93:N93)</f>
        <v>0</v>
      </c>
      <c r="AB93" s="30">
        <f>SUM(O93:Z93)</f>
        <v>0</v>
      </c>
      <c r="AC93" s="31"/>
      <c r="AD93" s="31"/>
    </row>
    <row r="94" spans="1:30" ht="12.75">
      <c r="A94" s="99"/>
      <c r="B94" s="29" t="s">
        <v>81</v>
      </c>
      <c r="C94" s="45">
        <v>7</v>
      </c>
      <c r="D94" s="45">
        <v>9</v>
      </c>
      <c r="E94" s="45">
        <v>5</v>
      </c>
      <c r="F94" s="45">
        <v>6</v>
      </c>
      <c r="G94" s="45">
        <v>7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23</v>
      </c>
      <c r="P94" s="45">
        <v>19</v>
      </c>
      <c r="Q94" s="45">
        <v>15</v>
      </c>
      <c r="R94" s="45">
        <v>10</v>
      </c>
      <c r="S94" s="45">
        <v>11</v>
      </c>
      <c r="T94" s="45">
        <v>12</v>
      </c>
      <c r="U94" s="45">
        <v>4</v>
      </c>
      <c r="V94" s="45">
        <v>2</v>
      </c>
      <c r="W94" s="45">
        <v>6</v>
      </c>
      <c r="X94" s="45">
        <v>8</v>
      </c>
      <c r="Y94" s="45">
        <v>8</v>
      </c>
      <c r="Z94" s="45">
        <v>10</v>
      </c>
      <c r="AA94" s="30">
        <f>SUM(C94:N94)</f>
        <v>34</v>
      </c>
      <c r="AB94" s="30">
        <f>SUM(O94:Z94)</f>
        <v>128</v>
      </c>
      <c r="AC94" s="31"/>
      <c r="AD94" s="31">
        <f>SUM(O94:Z94)/SUM(C94:N94)-1</f>
        <v>2.764705882352941</v>
      </c>
    </row>
    <row r="95" spans="1:30" ht="12.75">
      <c r="A95" s="99"/>
      <c r="B95" s="29" t="s">
        <v>82</v>
      </c>
      <c r="C95" s="45">
        <v>0</v>
      </c>
      <c r="D95" s="45">
        <v>0</v>
      </c>
      <c r="E95" s="45">
        <v>0</v>
      </c>
      <c r="F95" s="45">
        <v>0</v>
      </c>
      <c r="G95" s="45">
        <v>1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9</v>
      </c>
      <c r="P95" s="45">
        <v>11</v>
      </c>
      <c r="Q95" s="45">
        <v>5</v>
      </c>
      <c r="R95" s="45">
        <v>3</v>
      </c>
      <c r="S95" s="45">
        <v>4</v>
      </c>
      <c r="T95" s="45">
        <v>5</v>
      </c>
      <c r="U95" s="45">
        <v>2</v>
      </c>
      <c r="V95" s="45">
        <v>2</v>
      </c>
      <c r="W95" s="45">
        <v>3</v>
      </c>
      <c r="X95" s="45">
        <v>7</v>
      </c>
      <c r="Y95" s="45">
        <v>7</v>
      </c>
      <c r="Z95" s="45">
        <v>8</v>
      </c>
      <c r="AA95" s="30">
        <f>SUM(C95:N95)</f>
        <v>1</v>
      </c>
      <c r="AB95" s="30">
        <f>SUM(O95:Z95)</f>
        <v>66</v>
      </c>
      <c r="AC95" s="31"/>
      <c r="AD95" s="31">
        <f>SUM(O95:Z95)/SUM(C95:N95)-1</f>
        <v>65</v>
      </c>
    </row>
    <row r="96" spans="1:30" ht="12.75">
      <c r="A96" s="99"/>
      <c r="B96" s="33" t="s">
        <v>83</v>
      </c>
      <c r="C96" s="34">
        <f>1-(C94+C92)/C91</f>
        <v>0.8970588235294118</v>
      </c>
      <c r="D96" s="34">
        <f aca="true" t="shared" si="24" ref="D96:T96">1-(D94+D92)/D91</f>
        <v>0.8524590163934427</v>
      </c>
      <c r="E96" s="34">
        <f t="shared" si="24"/>
        <v>0.9242424242424242</v>
      </c>
      <c r="F96" s="34">
        <f t="shared" si="24"/>
        <v>0.90625</v>
      </c>
      <c r="G96" s="34">
        <f t="shared" si="24"/>
        <v>0.8970588235294118</v>
      </c>
      <c r="H96" s="34">
        <f t="shared" si="24"/>
        <v>1</v>
      </c>
      <c r="I96" s="34"/>
      <c r="J96" s="34"/>
      <c r="K96" s="34"/>
      <c r="L96" s="34"/>
      <c r="M96" s="34"/>
      <c r="N96" s="34"/>
      <c r="O96" s="34">
        <f t="shared" si="24"/>
        <v>0.5818181818181818</v>
      </c>
      <c r="P96" s="34">
        <f t="shared" si="24"/>
        <v>0.62</v>
      </c>
      <c r="Q96" s="34">
        <f t="shared" si="24"/>
        <v>0.7115384615384616</v>
      </c>
      <c r="R96" s="34">
        <f t="shared" si="24"/>
        <v>0.75</v>
      </c>
      <c r="S96" s="34">
        <f t="shared" si="24"/>
        <v>0.7692307692307692</v>
      </c>
      <c r="T96" s="34">
        <f t="shared" si="24"/>
        <v>0.7647058823529411</v>
      </c>
      <c r="U96" s="34">
        <f>1-(U94+U92)/U91</f>
        <v>0.9245283018867925</v>
      </c>
      <c r="V96" s="34">
        <f>1-(V94+V92)/V91</f>
        <v>0.9615384615384616</v>
      </c>
      <c r="W96" s="34">
        <f>1-(W94+W92)/W91</f>
        <v>0.8846153846153846</v>
      </c>
      <c r="X96" s="34">
        <f>1-(X94+X92)/X91</f>
        <v>0.8545454545454545</v>
      </c>
      <c r="Y96" s="34">
        <f>1-(Y94+Y92)/Y91</f>
        <v>0.84</v>
      </c>
      <c r="Z96" s="34">
        <f>1-(Z94+Z92)/Z91</f>
        <v>0.8148148148148149</v>
      </c>
      <c r="AA96" s="34">
        <f>1-(AA94+AA92)/AA91</f>
        <v>0.9130434782608696</v>
      </c>
      <c r="AB96" s="34">
        <f>1-(AB94+AB92)/AB91</f>
        <v>0.7898089171974523</v>
      </c>
      <c r="AC96" s="36"/>
      <c r="AD96" s="36"/>
    </row>
    <row r="97" spans="1:30" ht="12.75">
      <c r="A97" s="99"/>
      <c r="B97" s="37" t="s">
        <v>84</v>
      </c>
      <c r="C97" s="38">
        <f>1-(C94-C93+C92-C95)/C91</f>
        <v>0.8970588235294118</v>
      </c>
      <c r="D97" s="38">
        <f aca="true" t="shared" si="25" ref="D97:T97">1-(D94-D93+D92-D95)/D91</f>
        <v>0.8524590163934427</v>
      </c>
      <c r="E97" s="38">
        <f t="shared" si="25"/>
        <v>0.9242424242424242</v>
      </c>
      <c r="F97" s="38">
        <f t="shared" si="25"/>
        <v>0.90625</v>
      </c>
      <c r="G97" s="38">
        <f t="shared" si="25"/>
        <v>0.9117647058823529</v>
      </c>
      <c r="H97" s="38">
        <f t="shared" si="25"/>
        <v>1</v>
      </c>
      <c r="I97" s="38"/>
      <c r="J97" s="38"/>
      <c r="K97" s="38"/>
      <c r="L97" s="38"/>
      <c r="M97" s="38"/>
      <c r="N97" s="38"/>
      <c r="O97" s="38">
        <f t="shared" si="25"/>
        <v>0.7454545454545455</v>
      </c>
      <c r="P97" s="38">
        <f t="shared" si="25"/>
        <v>0.84</v>
      </c>
      <c r="Q97" s="38">
        <f t="shared" si="25"/>
        <v>0.8076923076923077</v>
      </c>
      <c r="R97" s="38">
        <f t="shared" si="25"/>
        <v>0.8076923076923077</v>
      </c>
      <c r="S97" s="38">
        <f t="shared" si="25"/>
        <v>0.8461538461538461</v>
      </c>
      <c r="T97" s="38">
        <f t="shared" si="25"/>
        <v>0.8627450980392157</v>
      </c>
      <c r="U97" s="38">
        <f>1-(U94-U93+U92-U95)/U91</f>
        <v>0.9622641509433962</v>
      </c>
      <c r="V97" s="38">
        <f>1-(V94-V93+V92-V95)/V91</f>
        <v>1</v>
      </c>
      <c r="W97" s="38">
        <f>1-(W94-W93+W92-W95)/W91</f>
        <v>0.9423076923076923</v>
      </c>
      <c r="X97" s="38">
        <f>1-(X94-X93+X92-X95)/X91</f>
        <v>0.9818181818181818</v>
      </c>
      <c r="Y97" s="38">
        <f>1-(Y94-Y93+Y92-Y95)/Y91</f>
        <v>0.98</v>
      </c>
      <c r="Z97" s="38">
        <f>1-(Z94-Z93+Z92-Z95)/Z91</f>
        <v>0.962962962962963</v>
      </c>
      <c r="AA97" s="38">
        <f>1-(AA94-AA93+AA92-AA95)/AA91</f>
        <v>0.9156010230179028</v>
      </c>
      <c r="AB97" s="38">
        <f>1-(AB94-AB93+AB92-AB95)/AB91</f>
        <v>0.8949044585987261</v>
      </c>
      <c r="AC97" s="36"/>
      <c r="AD97" s="36"/>
    </row>
    <row r="98" spans="1:30" ht="12.75">
      <c r="A98" s="99" t="s">
        <v>26</v>
      </c>
      <c r="B98" s="29" t="s">
        <v>78</v>
      </c>
      <c r="C98" s="45">
        <v>31</v>
      </c>
      <c r="D98" s="45">
        <v>28</v>
      </c>
      <c r="E98" s="45">
        <v>31</v>
      </c>
      <c r="F98" s="45">
        <v>30</v>
      </c>
      <c r="G98" s="45">
        <v>31</v>
      </c>
      <c r="H98" s="45">
        <v>30</v>
      </c>
      <c r="I98" s="45">
        <v>31</v>
      </c>
      <c r="J98" s="45">
        <v>31</v>
      </c>
      <c r="K98" s="45">
        <v>30</v>
      </c>
      <c r="L98" s="45">
        <v>0</v>
      </c>
      <c r="M98" s="45">
        <v>30</v>
      </c>
      <c r="N98" s="45">
        <v>31</v>
      </c>
      <c r="O98" s="45">
        <v>43</v>
      </c>
      <c r="P98" s="45">
        <v>42</v>
      </c>
      <c r="Q98" s="45">
        <v>45</v>
      </c>
      <c r="R98" s="45">
        <v>43</v>
      </c>
      <c r="S98" s="45">
        <v>44</v>
      </c>
      <c r="T98" s="45">
        <v>42</v>
      </c>
      <c r="U98" s="45">
        <v>44</v>
      </c>
      <c r="V98" s="45">
        <v>46</v>
      </c>
      <c r="W98" s="45">
        <v>42</v>
      </c>
      <c r="X98" s="45">
        <v>30</v>
      </c>
      <c r="Y98" s="45">
        <v>38</v>
      </c>
      <c r="Z98" s="45">
        <v>423</v>
      </c>
      <c r="AA98" s="30">
        <f>SUM(C98:N98)</f>
        <v>334</v>
      </c>
      <c r="AB98" s="30">
        <f>SUM(O98:Z98)</f>
        <v>882</v>
      </c>
      <c r="AC98" s="31">
        <f>+Z98/N98-1</f>
        <v>12.64516129032258</v>
      </c>
      <c r="AD98" s="31">
        <f>SUM(O98:Z98)/SUM(C98:N98)-1</f>
        <v>1.6407185628742513</v>
      </c>
    </row>
    <row r="99" spans="1:30" ht="12.75">
      <c r="A99" s="99"/>
      <c r="B99" s="29" t="s">
        <v>79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1</v>
      </c>
      <c r="O99" s="45">
        <v>1</v>
      </c>
      <c r="P99" s="45">
        <v>1</v>
      </c>
      <c r="Q99" s="45">
        <v>10</v>
      </c>
      <c r="R99" s="45">
        <v>1</v>
      </c>
      <c r="S99" s="45">
        <v>1</v>
      </c>
      <c r="T99" s="45">
        <v>0</v>
      </c>
      <c r="U99" s="45">
        <v>0</v>
      </c>
      <c r="V99" s="45">
        <v>1</v>
      </c>
      <c r="W99" s="45">
        <v>0</v>
      </c>
      <c r="X99" s="45">
        <v>0</v>
      </c>
      <c r="Y99" s="45">
        <v>0</v>
      </c>
      <c r="Z99" s="45">
        <v>1</v>
      </c>
      <c r="AA99" s="30">
        <f>SUM(C99:N99)</f>
        <v>1</v>
      </c>
      <c r="AB99" s="30">
        <f>SUM(O99:Z99)</f>
        <v>16</v>
      </c>
      <c r="AC99" s="31">
        <f>+Z99/N99-1</f>
        <v>0</v>
      </c>
      <c r="AD99" s="31">
        <f>SUM(O99:Z99)/SUM(C99:N99)-1</f>
        <v>15</v>
      </c>
    </row>
    <row r="100" spans="1:30" ht="12.75">
      <c r="A100" s="99"/>
      <c r="B100" s="29" t="s">
        <v>80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1</v>
      </c>
      <c r="S100" s="45">
        <v>1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30">
        <f>SUM(C100:N100)</f>
        <v>0</v>
      </c>
      <c r="AB100" s="30">
        <f>SUM(O100:Z100)</f>
        <v>2</v>
      </c>
      <c r="AC100" s="31"/>
      <c r="AD100" s="31"/>
    </row>
    <row r="101" spans="1:30" ht="12.75">
      <c r="A101" s="99"/>
      <c r="B101" s="29" t="s">
        <v>81</v>
      </c>
      <c r="C101" s="45">
        <v>21</v>
      </c>
      <c r="D101" s="45">
        <v>20</v>
      </c>
      <c r="E101" s="45">
        <v>13</v>
      </c>
      <c r="F101" s="45">
        <v>15</v>
      </c>
      <c r="G101" s="45">
        <v>7</v>
      </c>
      <c r="H101" s="45">
        <v>11</v>
      </c>
      <c r="I101" s="45">
        <v>17</v>
      </c>
      <c r="J101" s="45">
        <v>11</v>
      </c>
      <c r="K101" s="45">
        <v>9</v>
      </c>
      <c r="L101" s="45">
        <v>0</v>
      </c>
      <c r="M101" s="45">
        <v>12</v>
      </c>
      <c r="N101" s="45">
        <v>14</v>
      </c>
      <c r="O101" s="45">
        <v>24</v>
      </c>
      <c r="P101" s="45">
        <v>13</v>
      </c>
      <c r="Q101" s="45">
        <v>23</v>
      </c>
      <c r="R101" s="45">
        <v>33</v>
      </c>
      <c r="S101" s="45">
        <v>24</v>
      </c>
      <c r="T101" s="45">
        <v>18</v>
      </c>
      <c r="U101" s="45">
        <v>12</v>
      </c>
      <c r="V101" s="45">
        <v>21</v>
      </c>
      <c r="W101" s="45">
        <v>11</v>
      </c>
      <c r="X101" s="45">
        <v>10</v>
      </c>
      <c r="Y101" s="45">
        <v>15</v>
      </c>
      <c r="Z101" s="45">
        <v>35</v>
      </c>
      <c r="AA101" s="30">
        <f>SUM(C101:N101)</f>
        <v>150</v>
      </c>
      <c r="AB101" s="30">
        <f>SUM(O101:Z101)</f>
        <v>239</v>
      </c>
      <c r="AC101" s="31">
        <f>+Z101/N101-1</f>
        <v>1.5</v>
      </c>
      <c r="AD101" s="31">
        <f>SUM(O101:Z101)/SUM(C101:N101)-1</f>
        <v>0.5933333333333333</v>
      </c>
    </row>
    <row r="102" spans="1:30" ht="12.75">
      <c r="A102" s="99"/>
      <c r="B102" s="29" t="s">
        <v>82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17</v>
      </c>
      <c r="J102" s="45">
        <v>0</v>
      </c>
      <c r="K102" s="45">
        <v>0</v>
      </c>
      <c r="L102" s="45">
        <v>0</v>
      </c>
      <c r="M102" s="45">
        <v>0</v>
      </c>
      <c r="N102" s="45">
        <v>14</v>
      </c>
      <c r="O102" s="45">
        <v>24</v>
      </c>
      <c r="P102" s="45">
        <v>13</v>
      </c>
      <c r="Q102" s="45">
        <v>23</v>
      </c>
      <c r="R102" s="45">
        <v>33</v>
      </c>
      <c r="S102" s="45">
        <v>24</v>
      </c>
      <c r="T102" s="45">
        <v>18</v>
      </c>
      <c r="U102" s="45">
        <v>12</v>
      </c>
      <c r="V102" s="45">
        <v>21</v>
      </c>
      <c r="W102" s="45">
        <v>11</v>
      </c>
      <c r="X102" s="45">
        <v>10</v>
      </c>
      <c r="Y102" s="45">
        <v>15</v>
      </c>
      <c r="Z102" s="45">
        <v>35</v>
      </c>
      <c r="AA102" s="30">
        <f>SUM(C102:N102)</f>
        <v>31</v>
      </c>
      <c r="AB102" s="30">
        <f>SUM(O102:Z102)</f>
        <v>239</v>
      </c>
      <c r="AC102" s="31">
        <f>+Z102/N102-1</f>
        <v>1.5</v>
      </c>
      <c r="AD102" s="31">
        <f>SUM(O102:Z102)/SUM(C102:N102)-1</f>
        <v>6.709677419354839</v>
      </c>
    </row>
    <row r="103" spans="1:30" ht="12.75">
      <c r="A103" s="99"/>
      <c r="B103" s="33" t="s">
        <v>83</v>
      </c>
      <c r="C103" s="34">
        <f>1-(C101+C99)/C98</f>
        <v>0.32258064516129037</v>
      </c>
      <c r="D103" s="34">
        <f aca="true" t="shared" si="26" ref="D103:T103">1-(D101+D99)/D98</f>
        <v>0.2857142857142857</v>
      </c>
      <c r="E103" s="34">
        <f t="shared" si="26"/>
        <v>0.5806451612903225</v>
      </c>
      <c r="F103" s="34">
        <f t="shared" si="26"/>
        <v>0.5</v>
      </c>
      <c r="G103" s="34">
        <f t="shared" si="26"/>
        <v>0.7741935483870968</v>
      </c>
      <c r="H103" s="34">
        <f t="shared" si="26"/>
        <v>0.6333333333333333</v>
      </c>
      <c r="I103" s="34">
        <f t="shared" si="26"/>
        <v>0.4516129032258065</v>
      </c>
      <c r="J103" s="34">
        <f t="shared" si="26"/>
        <v>0.6451612903225806</v>
      </c>
      <c r="K103" s="34">
        <f t="shared" si="26"/>
        <v>0.7</v>
      </c>
      <c r="L103" s="34"/>
      <c r="M103" s="34">
        <f t="shared" si="26"/>
        <v>0.6</v>
      </c>
      <c r="N103" s="34">
        <f t="shared" si="26"/>
        <v>0.5161290322580645</v>
      </c>
      <c r="O103" s="34">
        <f t="shared" si="26"/>
        <v>0.41860465116279066</v>
      </c>
      <c r="P103" s="34">
        <f t="shared" si="26"/>
        <v>0.6666666666666667</v>
      </c>
      <c r="Q103" s="34">
        <f t="shared" si="26"/>
        <v>0.2666666666666667</v>
      </c>
      <c r="R103" s="34">
        <f t="shared" si="26"/>
        <v>0.2093023255813954</v>
      </c>
      <c r="S103" s="34">
        <f t="shared" si="26"/>
        <v>0.43181818181818177</v>
      </c>
      <c r="T103" s="34">
        <f t="shared" si="26"/>
        <v>0.5714285714285714</v>
      </c>
      <c r="U103" s="34">
        <f>1-(U101+U99)/U98</f>
        <v>0.7272727272727273</v>
      </c>
      <c r="V103" s="34">
        <f>1-(V101+V99)/V98</f>
        <v>0.5217391304347826</v>
      </c>
      <c r="W103" s="34">
        <f>1-(W101+W99)/W98</f>
        <v>0.7380952380952381</v>
      </c>
      <c r="X103" s="34">
        <f>1-(X101+X99)/X98</f>
        <v>0.6666666666666667</v>
      </c>
      <c r="Y103" s="34">
        <f>1-(Y101+Y99)/Y98</f>
        <v>0.6052631578947368</v>
      </c>
      <c r="Z103" s="34">
        <f>1-(Z101+Z99)/Z98</f>
        <v>0.9148936170212766</v>
      </c>
      <c r="AA103" s="34">
        <f>1-(AA101+AA99)/AA98</f>
        <v>0.5479041916167664</v>
      </c>
      <c r="AB103" s="34">
        <f>1-(AB101+AB99)/AB98</f>
        <v>0.7108843537414966</v>
      </c>
      <c r="AC103" s="36"/>
      <c r="AD103" s="36"/>
    </row>
    <row r="104" spans="1:30" ht="12.75">
      <c r="A104" s="99"/>
      <c r="B104" s="37" t="s">
        <v>84</v>
      </c>
      <c r="C104" s="38">
        <f>1-(C101-C100+C99-C102)/C98</f>
        <v>0.32258064516129037</v>
      </c>
      <c r="D104" s="38">
        <f aca="true" t="shared" si="27" ref="D104:T104">1-(D101-D100+D99-D102)/D98</f>
        <v>0.2857142857142857</v>
      </c>
      <c r="E104" s="38">
        <f t="shared" si="27"/>
        <v>0.5806451612903225</v>
      </c>
      <c r="F104" s="38">
        <f t="shared" si="27"/>
        <v>0.5</v>
      </c>
      <c r="G104" s="38">
        <f t="shared" si="27"/>
        <v>0.7741935483870968</v>
      </c>
      <c r="H104" s="38">
        <f t="shared" si="27"/>
        <v>0.6333333333333333</v>
      </c>
      <c r="I104" s="38">
        <f t="shared" si="27"/>
        <v>1</v>
      </c>
      <c r="J104" s="38">
        <f t="shared" si="27"/>
        <v>0.6451612903225806</v>
      </c>
      <c r="K104" s="38">
        <f t="shared" si="27"/>
        <v>0.7</v>
      </c>
      <c r="L104" s="38"/>
      <c r="M104" s="38">
        <f t="shared" si="27"/>
        <v>0.6</v>
      </c>
      <c r="N104" s="38">
        <f t="shared" si="27"/>
        <v>0.967741935483871</v>
      </c>
      <c r="O104" s="38">
        <f t="shared" si="27"/>
        <v>0.9767441860465116</v>
      </c>
      <c r="P104" s="38">
        <f t="shared" si="27"/>
        <v>0.9761904761904762</v>
      </c>
      <c r="Q104" s="38">
        <f t="shared" si="27"/>
        <v>0.7777777777777778</v>
      </c>
      <c r="R104" s="38">
        <f t="shared" si="27"/>
        <v>1</v>
      </c>
      <c r="S104" s="38">
        <f t="shared" si="27"/>
        <v>1</v>
      </c>
      <c r="T104" s="38">
        <f t="shared" si="27"/>
        <v>1</v>
      </c>
      <c r="U104" s="38">
        <f>1-(U101-U100+U99-U102)/U98</f>
        <v>1</v>
      </c>
      <c r="V104" s="38">
        <f>1-(V101-V100+V99-V102)/V98</f>
        <v>0.9782608695652174</v>
      </c>
      <c r="W104" s="38">
        <f>1-(W101-W100+W99-W102)/W98</f>
        <v>1</v>
      </c>
      <c r="X104" s="38">
        <f>1-(X101-X100+X99-X102)/X98</f>
        <v>1</v>
      </c>
      <c r="Y104" s="38">
        <f>1-(Y101-Y100+Y99-Y102)/Y98</f>
        <v>1</v>
      </c>
      <c r="Z104" s="38">
        <f>1-(Z101-Z100+Z99-Z102)/Z98</f>
        <v>0.9976359338061466</v>
      </c>
      <c r="AA104" s="38">
        <f>1-(AA101-AA100+AA99-AA102)/AA98</f>
        <v>0.6407185628742516</v>
      </c>
      <c r="AB104" s="38">
        <f>1-(AB101-AB100+AB99-AB102)/AB98</f>
        <v>0.9841269841269842</v>
      </c>
      <c r="AC104" s="36"/>
      <c r="AD104" s="36"/>
    </row>
    <row r="105" spans="1:30" ht="12.75">
      <c r="A105" s="99" t="s">
        <v>28</v>
      </c>
      <c r="B105" s="29" t="s">
        <v>78</v>
      </c>
      <c r="C105" s="45">
        <v>30</v>
      </c>
      <c r="D105" s="45">
        <v>24</v>
      </c>
      <c r="E105" s="45">
        <v>0</v>
      </c>
      <c r="F105" s="45">
        <v>26</v>
      </c>
      <c r="G105" s="45">
        <v>28</v>
      </c>
      <c r="H105" s="45">
        <v>24</v>
      </c>
      <c r="I105" s="45">
        <v>31</v>
      </c>
      <c r="J105" s="45">
        <v>26</v>
      </c>
      <c r="K105" s="45">
        <v>26</v>
      </c>
      <c r="L105" s="45">
        <v>27</v>
      </c>
      <c r="M105" s="45">
        <v>26</v>
      </c>
      <c r="N105" s="45">
        <v>27</v>
      </c>
      <c r="O105" s="45">
        <v>26</v>
      </c>
      <c r="P105" s="45">
        <v>24</v>
      </c>
      <c r="Q105" s="45">
        <v>26</v>
      </c>
      <c r="R105" s="45">
        <v>27</v>
      </c>
      <c r="S105" s="45">
        <v>31</v>
      </c>
      <c r="T105" s="45">
        <v>26</v>
      </c>
      <c r="U105" s="45">
        <v>31</v>
      </c>
      <c r="V105" s="45">
        <v>26</v>
      </c>
      <c r="W105" s="45">
        <v>26</v>
      </c>
      <c r="X105" s="45">
        <v>26</v>
      </c>
      <c r="Y105" s="45">
        <v>0</v>
      </c>
      <c r="Z105" s="45">
        <v>28</v>
      </c>
      <c r="AA105" s="30">
        <f>SUM(C105:N105)</f>
        <v>295</v>
      </c>
      <c r="AB105" s="30">
        <f>SUM(O105:Z105)</f>
        <v>297</v>
      </c>
      <c r="AC105" s="31">
        <f>+Z105/N105-1</f>
        <v>0.03703703703703698</v>
      </c>
      <c r="AD105" s="31">
        <f>SUM(O105:Z105)/SUM(C105:N105)-1</f>
        <v>0.006779661016949046</v>
      </c>
    </row>
    <row r="106" spans="1:30" ht="12.75">
      <c r="A106" s="99"/>
      <c r="B106" s="29" t="s">
        <v>79</v>
      </c>
      <c r="C106" s="45">
        <v>0</v>
      </c>
      <c r="D106" s="45">
        <v>0</v>
      </c>
      <c r="E106" s="45">
        <v>0</v>
      </c>
      <c r="F106" s="45">
        <v>0</v>
      </c>
      <c r="G106" s="45">
        <v>1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5">
        <v>0</v>
      </c>
      <c r="AA106" s="30">
        <f>SUM(C106:N106)</f>
        <v>1</v>
      </c>
      <c r="AB106" s="30">
        <f>SUM(O106:Z106)</f>
        <v>0</v>
      </c>
      <c r="AC106" s="31"/>
      <c r="AD106" s="31">
        <f>SUM(O106:Z106)/SUM(C106:N106)-1</f>
        <v>-1</v>
      </c>
    </row>
    <row r="107" spans="1:30" ht="12.75">
      <c r="A107" s="99"/>
      <c r="B107" s="29" t="s">
        <v>80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30">
        <f>SUM(C107:N107)</f>
        <v>0</v>
      </c>
      <c r="AB107" s="30">
        <f>SUM(O107:Z107)</f>
        <v>0</v>
      </c>
      <c r="AC107" s="31"/>
      <c r="AD107" s="31"/>
    </row>
    <row r="108" spans="1:30" ht="12.75">
      <c r="A108" s="99"/>
      <c r="B108" s="29" t="s">
        <v>81</v>
      </c>
      <c r="C108" s="45">
        <v>8</v>
      </c>
      <c r="D108" s="45">
        <v>1</v>
      </c>
      <c r="E108" s="45">
        <v>0</v>
      </c>
      <c r="F108" s="45">
        <v>4</v>
      </c>
      <c r="G108" s="45">
        <v>4</v>
      </c>
      <c r="H108" s="45">
        <v>4</v>
      </c>
      <c r="I108" s="45">
        <v>6</v>
      </c>
      <c r="J108" s="45">
        <v>5</v>
      </c>
      <c r="K108" s="45">
        <v>5</v>
      </c>
      <c r="L108" s="45">
        <v>3</v>
      </c>
      <c r="M108" s="45">
        <v>2</v>
      </c>
      <c r="N108" s="45">
        <v>5</v>
      </c>
      <c r="O108" s="45">
        <v>6</v>
      </c>
      <c r="P108" s="45">
        <v>5</v>
      </c>
      <c r="Q108" s="45">
        <v>6</v>
      </c>
      <c r="R108" s="45">
        <v>4</v>
      </c>
      <c r="S108" s="45">
        <v>6</v>
      </c>
      <c r="T108" s="45">
        <v>3</v>
      </c>
      <c r="U108" s="45">
        <v>5</v>
      </c>
      <c r="V108" s="45">
        <v>6</v>
      </c>
      <c r="W108" s="45">
        <v>2</v>
      </c>
      <c r="X108" s="45">
        <v>3</v>
      </c>
      <c r="Y108" s="45">
        <v>0</v>
      </c>
      <c r="Z108" s="45">
        <v>3</v>
      </c>
      <c r="AA108" s="30">
        <f>SUM(C108:N108)</f>
        <v>47</v>
      </c>
      <c r="AB108" s="30">
        <f>SUM(O108:Z108)</f>
        <v>49</v>
      </c>
      <c r="AC108" s="31">
        <f>+Z108/N108-1</f>
        <v>-0.4</v>
      </c>
      <c r="AD108" s="31">
        <f>SUM(O108:Z108)/SUM(C108:N108)-1</f>
        <v>0.042553191489361764</v>
      </c>
    </row>
    <row r="109" spans="1:30" ht="12.75">
      <c r="A109" s="99"/>
      <c r="B109" s="29" t="s">
        <v>82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1</v>
      </c>
      <c r="N109" s="45">
        <v>2</v>
      </c>
      <c r="O109" s="45">
        <v>0</v>
      </c>
      <c r="P109" s="45">
        <v>1</v>
      </c>
      <c r="Q109" s="45">
        <v>0</v>
      </c>
      <c r="R109" s="45">
        <v>2</v>
      </c>
      <c r="S109" s="45">
        <v>0</v>
      </c>
      <c r="T109" s="45">
        <v>0</v>
      </c>
      <c r="U109" s="45">
        <v>0</v>
      </c>
      <c r="V109" s="45">
        <v>1</v>
      </c>
      <c r="W109" s="45">
        <v>1</v>
      </c>
      <c r="X109" s="45">
        <v>0</v>
      </c>
      <c r="Y109" s="45">
        <v>0</v>
      </c>
      <c r="Z109" s="45">
        <v>1</v>
      </c>
      <c r="AA109" s="30">
        <f>SUM(C109:N109)</f>
        <v>3</v>
      </c>
      <c r="AB109" s="30">
        <f>SUM(O109:Z109)</f>
        <v>6</v>
      </c>
      <c r="AC109" s="31">
        <f>+Z109/N109-1</f>
        <v>-0.5</v>
      </c>
      <c r="AD109" s="31">
        <f>SUM(O109:Z109)/SUM(C109:N109)-1</f>
        <v>1</v>
      </c>
    </row>
    <row r="110" spans="1:30" ht="12.75">
      <c r="A110" s="99"/>
      <c r="B110" s="33" t="s">
        <v>83</v>
      </c>
      <c r="C110" s="34">
        <f>1-(C108+C106)/C105</f>
        <v>0.7333333333333334</v>
      </c>
      <c r="D110" s="34">
        <f aca="true" t="shared" si="28" ref="D110:T110">1-(D108+D106)/D105</f>
        <v>0.9583333333333334</v>
      </c>
      <c r="E110" s="34"/>
      <c r="F110" s="34">
        <f t="shared" si="28"/>
        <v>0.8461538461538461</v>
      </c>
      <c r="G110" s="34">
        <f t="shared" si="28"/>
        <v>0.8214285714285714</v>
      </c>
      <c r="H110" s="34">
        <f t="shared" si="28"/>
        <v>0.8333333333333334</v>
      </c>
      <c r="I110" s="34">
        <f t="shared" si="28"/>
        <v>0.8064516129032258</v>
      </c>
      <c r="J110" s="34">
        <f t="shared" si="28"/>
        <v>0.8076923076923077</v>
      </c>
      <c r="K110" s="34">
        <f t="shared" si="28"/>
        <v>0.8076923076923077</v>
      </c>
      <c r="L110" s="34">
        <f t="shared" si="28"/>
        <v>0.8888888888888888</v>
      </c>
      <c r="M110" s="34">
        <f>1-(M108+M106)/M105</f>
        <v>0.9230769230769231</v>
      </c>
      <c r="N110" s="34">
        <f t="shared" si="28"/>
        <v>0.8148148148148149</v>
      </c>
      <c r="O110" s="34">
        <f t="shared" si="28"/>
        <v>0.7692307692307692</v>
      </c>
      <c r="P110" s="34">
        <f t="shared" si="28"/>
        <v>0.7916666666666666</v>
      </c>
      <c r="Q110" s="34">
        <f t="shared" si="28"/>
        <v>0.7692307692307692</v>
      </c>
      <c r="R110" s="34">
        <f t="shared" si="28"/>
        <v>0.8518518518518519</v>
      </c>
      <c r="S110" s="34">
        <f t="shared" si="28"/>
        <v>0.8064516129032258</v>
      </c>
      <c r="T110" s="34">
        <f t="shared" si="28"/>
        <v>0.8846153846153846</v>
      </c>
      <c r="U110" s="34">
        <f>1-(U108+U106)/U105</f>
        <v>0.8387096774193549</v>
      </c>
      <c r="V110" s="34">
        <f>1-(V108+V106)/V105</f>
        <v>0.7692307692307692</v>
      </c>
      <c r="W110" s="34">
        <f>1-(W108+W106)/W105</f>
        <v>0.9230769230769231</v>
      </c>
      <c r="X110" s="34">
        <f>1-(X108+X106)/X105</f>
        <v>0.8846153846153846</v>
      </c>
      <c r="Y110" s="34"/>
      <c r="Z110" s="34">
        <f>1-(Z108+Z106)/Z105</f>
        <v>0.8928571428571429</v>
      </c>
      <c r="AA110" s="34">
        <f>1-(AA108+AA106)/AA105</f>
        <v>0.8372881355932204</v>
      </c>
      <c r="AB110" s="34">
        <f>1-(AB108+AB106)/AB105</f>
        <v>0.835016835016835</v>
      </c>
      <c r="AC110" s="36"/>
      <c r="AD110" s="36"/>
    </row>
    <row r="111" spans="1:30" ht="12.75">
      <c r="A111" s="99"/>
      <c r="B111" s="37" t="s">
        <v>84</v>
      </c>
      <c r="C111" s="38">
        <f>1-(C108-C107+C106-C109)/C105</f>
        <v>0.7333333333333334</v>
      </c>
      <c r="D111" s="38">
        <f aca="true" t="shared" si="29" ref="D111:T111">1-(D108-D107+D106-D109)/D105</f>
        <v>0.9583333333333334</v>
      </c>
      <c r="E111" s="38"/>
      <c r="F111" s="38">
        <f t="shared" si="29"/>
        <v>0.8461538461538461</v>
      </c>
      <c r="G111" s="38">
        <f t="shared" si="29"/>
        <v>0.8214285714285714</v>
      </c>
      <c r="H111" s="38">
        <f t="shared" si="29"/>
        <v>0.8333333333333334</v>
      </c>
      <c r="I111" s="38">
        <f t="shared" si="29"/>
        <v>0.8064516129032258</v>
      </c>
      <c r="J111" s="38">
        <f t="shared" si="29"/>
        <v>0.8076923076923077</v>
      </c>
      <c r="K111" s="38">
        <f t="shared" si="29"/>
        <v>0.8076923076923077</v>
      </c>
      <c r="L111" s="38">
        <f t="shared" si="29"/>
        <v>0.8888888888888888</v>
      </c>
      <c r="M111" s="38">
        <f>1-(M108-M107+M106-M109)/M105</f>
        <v>0.9615384615384616</v>
      </c>
      <c r="N111" s="38">
        <f t="shared" si="29"/>
        <v>0.8888888888888888</v>
      </c>
      <c r="O111" s="38">
        <f t="shared" si="29"/>
        <v>0.7692307692307692</v>
      </c>
      <c r="P111" s="38">
        <f t="shared" si="29"/>
        <v>0.8333333333333334</v>
      </c>
      <c r="Q111" s="38">
        <f t="shared" si="29"/>
        <v>0.7692307692307692</v>
      </c>
      <c r="R111" s="38">
        <f t="shared" si="29"/>
        <v>0.9259259259259259</v>
      </c>
      <c r="S111" s="38">
        <f t="shared" si="29"/>
        <v>0.8064516129032258</v>
      </c>
      <c r="T111" s="38">
        <f t="shared" si="29"/>
        <v>0.8846153846153846</v>
      </c>
      <c r="U111" s="38">
        <f>1-(U108-U107+U106-U109)/U105</f>
        <v>0.8387096774193549</v>
      </c>
      <c r="V111" s="38">
        <f>1-(V108-V107+V106-V109)/V105</f>
        <v>0.8076923076923077</v>
      </c>
      <c r="W111" s="38">
        <f>1-(W108-W107+W106-W109)/W105</f>
        <v>0.9615384615384616</v>
      </c>
      <c r="X111" s="38">
        <f>1-(X108-X107+X106-X109)/X105</f>
        <v>0.8846153846153846</v>
      </c>
      <c r="Y111" s="38"/>
      <c r="Z111" s="38">
        <f>1-(Z108-Z107+Z106-Z109)/Z105</f>
        <v>0.9285714285714286</v>
      </c>
      <c r="AA111" s="38">
        <f>1-(AA108-AA107+AA106-AA109)/AA105</f>
        <v>0.847457627118644</v>
      </c>
      <c r="AB111" s="38">
        <f>1-(AB108-AB107+AB106-AB109)/AB105</f>
        <v>0.8552188552188552</v>
      </c>
      <c r="AC111" s="36"/>
      <c r="AD111" s="36"/>
    </row>
    <row r="112" spans="1:30" ht="12.75">
      <c r="A112" s="99" t="s">
        <v>137</v>
      </c>
      <c r="B112" s="29" t="s">
        <v>78</v>
      </c>
      <c r="C112" s="45">
        <v>13</v>
      </c>
      <c r="D112" s="45">
        <v>13</v>
      </c>
      <c r="E112" s="45">
        <v>0</v>
      </c>
      <c r="F112" s="45">
        <v>9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30">
        <f>SUM(C112:N112)</f>
        <v>35</v>
      </c>
      <c r="AB112" s="30"/>
      <c r="AC112" s="31"/>
      <c r="AD112" s="31">
        <f>SUM(O112:Z112)/SUM(C112:N112)-1</f>
        <v>-1</v>
      </c>
    </row>
    <row r="113" spans="1:30" ht="12.75">
      <c r="A113" s="99"/>
      <c r="B113" s="29" t="s">
        <v>79</v>
      </c>
      <c r="C113" s="45">
        <v>1</v>
      </c>
      <c r="D113" s="45">
        <v>3</v>
      </c>
      <c r="E113" s="45">
        <v>0</v>
      </c>
      <c r="F113" s="45">
        <v>4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30">
        <f>SUM(C113:N113)</f>
        <v>8</v>
      </c>
      <c r="AB113" s="30"/>
      <c r="AC113" s="31"/>
      <c r="AD113" s="31">
        <f>SUM(O113:Z113)/SUM(C113:N113)-1</f>
        <v>-1</v>
      </c>
    </row>
    <row r="114" spans="1:30" ht="12.75">
      <c r="A114" s="99"/>
      <c r="B114" s="29" t="s">
        <v>80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30">
        <f>SUM(C114:N114)</f>
        <v>0</v>
      </c>
      <c r="AB114" s="30"/>
      <c r="AC114" s="31"/>
      <c r="AD114" s="31"/>
    </row>
    <row r="115" spans="1:30" ht="12.75">
      <c r="A115" s="99"/>
      <c r="B115" s="29" t="s">
        <v>81</v>
      </c>
      <c r="C115" s="45">
        <v>9</v>
      </c>
      <c r="D115" s="45">
        <v>10</v>
      </c>
      <c r="E115" s="45">
        <v>0</v>
      </c>
      <c r="F115" s="45">
        <v>5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5">
        <v>0</v>
      </c>
      <c r="X115" s="45">
        <v>0</v>
      </c>
      <c r="Y115" s="45">
        <v>0</v>
      </c>
      <c r="Z115" s="45">
        <v>0</v>
      </c>
      <c r="AA115" s="30">
        <f>SUM(C115:N115)</f>
        <v>24</v>
      </c>
      <c r="AB115" s="30"/>
      <c r="AC115" s="31"/>
      <c r="AD115" s="31">
        <f>SUM(O115:Z115)/SUM(C115:N115)-1</f>
        <v>-1</v>
      </c>
    </row>
    <row r="116" spans="1:30" ht="12.75">
      <c r="A116" s="99"/>
      <c r="B116" s="29" t="s">
        <v>82</v>
      </c>
      <c r="C116" s="45">
        <v>0</v>
      </c>
      <c r="D116" s="45">
        <v>2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30">
        <f>SUM(C116:N116)</f>
        <v>2</v>
      </c>
      <c r="AB116" s="30"/>
      <c r="AC116" s="31"/>
      <c r="AD116" s="31">
        <f>SUM(O116:Z116)/SUM(C116:N116)-1</f>
        <v>-1</v>
      </c>
    </row>
    <row r="117" spans="1:30" ht="12.75">
      <c r="A117" s="99"/>
      <c r="B117" s="33" t="s">
        <v>83</v>
      </c>
      <c r="C117" s="34">
        <f>1-(C115+C113)/C112</f>
        <v>0.23076923076923073</v>
      </c>
      <c r="D117" s="34">
        <f>1-(D115+D113)/D112</f>
        <v>0</v>
      </c>
      <c r="E117" s="34"/>
      <c r="F117" s="34">
        <f>1-(F115+F113)/F112</f>
        <v>0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>
        <f>1-(AA115+AA113)/AA112</f>
        <v>0.08571428571428574</v>
      </c>
      <c r="AB117" s="34"/>
      <c r="AC117" s="36"/>
      <c r="AD117" s="36"/>
    </row>
    <row r="118" spans="1:30" ht="12.75">
      <c r="A118" s="99"/>
      <c r="B118" s="37" t="s">
        <v>84</v>
      </c>
      <c r="C118" s="38">
        <f>1-(C115-C114+C113-C116)/C112</f>
        <v>0.23076923076923073</v>
      </c>
      <c r="D118" s="38">
        <f>1-(D115-D114+D113-D116)/D112</f>
        <v>0.15384615384615385</v>
      </c>
      <c r="E118" s="38"/>
      <c r="F118" s="38">
        <f>1-(F115-F114+F113-F116)/F112</f>
        <v>0</v>
      </c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>
        <f>1-(AA115-AA114+AA113-AA116)/AA112</f>
        <v>0.1428571428571429</v>
      </c>
      <c r="AB118" s="38"/>
      <c r="AC118" s="36"/>
      <c r="AD118" s="36"/>
    </row>
    <row r="119" spans="1:30" ht="12.75">
      <c r="A119" s="99" t="s">
        <v>29</v>
      </c>
      <c r="B119" s="29" t="s">
        <v>78</v>
      </c>
      <c r="C119" s="45">
        <v>31</v>
      </c>
      <c r="D119" s="45">
        <v>28</v>
      </c>
      <c r="E119" s="45">
        <v>0</v>
      </c>
      <c r="F119" s="45">
        <v>30</v>
      </c>
      <c r="G119" s="45">
        <v>31</v>
      </c>
      <c r="H119" s="45">
        <v>30</v>
      </c>
      <c r="I119" s="45">
        <v>31</v>
      </c>
      <c r="J119" s="45">
        <v>31</v>
      </c>
      <c r="K119" s="45">
        <v>30</v>
      </c>
      <c r="L119" s="45">
        <v>31</v>
      </c>
      <c r="M119" s="45">
        <v>0</v>
      </c>
      <c r="N119" s="45">
        <v>0</v>
      </c>
      <c r="O119" s="45">
        <v>31</v>
      </c>
      <c r="P119" s="45">
        <v>29</v>
      </c>
      <c r="Q119" s="45">
        <v>31</v>
      </c>
      <c r="R119" s="45">
        <v>17</v>
      </c>
      <c r="S119" s="45">
        <v>31</v>
      </c>
      <c r="T119" s="45">
        <v>30</v>
      </c>
      <c r="U119" s="45">
        <v>31</v>
      </c>
      <c r="V119" s="45">
        <v>62</v>
      </c>
      <c r="W119" s="45">
        <v>60</v>
      </c>
      <c r="X119" s="45">
        <v>61</v>
      </c>
      <c r="Y119" s="45">
        <v>30</v>
      </c>
      <c r="Z119" s="45">
        <v>69</v>
      </c>
      <c r="AA119" s="30">
        <f>SUM(C119:N119)</f>
        <v>273</v>
      </c>
      <c r="AB119" s="30">
        <f>SUM(O119:Z119)</f>
        <v>482</v>
      </c>
      <c r="AC119" s="31"/>
      <c r="AD119" s="31">
        <f>SUM(O119:Z119)/SUM(C119:N119)-1</f>
        <v>0.7655677655677655</v>
      </c>
    </row>
    <row r="120" spans="1:30" ht="12.75">
      <c r="A120" s="99"/>
      <c r="B120" s="29" t="s">
        <v>79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1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1</v>
      </c>
      <c r="X120" s="45">
        <v>0</v>
      </c>
      <c r="Y120" s="45">
        <v>0</v>
      </c>
      <c r="Z120" s="45">
        <v>0</v>
      </c>
      <c r="AA120" s="30">
        <f>SUM(C120:N120)</f>
        <v>1</v>
      </c>
      <c r="AB120" s="30">
        <f>SUM(O120:Z120)</f>
        <v>1</v>
      </c>
      <c r="AC120" s="31"/>
      <c r="AD120" s="31">
        <f>SUM(O120:Z120)/SUM(C120:N120)-1</f>
        <v>0</v>
      </c>
    </row>
    <row r="121" spans="1:30" ht="12.75">
      <c r="A121" s="99"/>
      <c r="B121" s="29" t="s">
        <v>80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1</v>
      </c>
      <c r="X121" s="45">
        <v>0</v>
      </c>
      <c r="Y121" s="45">
        <v>0</v>
      </c>
      <c r="Z121" s="45">
        <v>0</v>
      </c>
      <c r="AA121" s="30">
        <f>SUM(C121:N121)</f>
        <v>0</v>
      </c>
      <c r="AB121" s="30">
        <f>SUM(O121:Z121)</f>
        <v>1</v>
      </c>
      <c r="AC121" s="31"/>
      <c r="AD121" s="31"/>
    </row>
    <row r="122" spans="1:30" ht="12.75">
      <c r="A122" s="99"/>
      <c r="B122" s="29" t="s">
        <v>81</v>
      </c>
      <c r="C122" s="45">
        <v>2</v>
      </c>
      <c r="D122" s="45">
        <v>2</v>
      </c>
      <c r="E122" s="45">
        <v>0</v>
      </c>
      <c r="F122" s="45">
        <v>4</v>
      </c>
      <c r="G122" s="45">
        <v>2</v>
      </c>
      <c r="H122" s="45">
        <v>9</v>
      </c>
      <c r="I122" s="45">
        <v>1</v>
      </c>
      <c r="J122" s="45">
        <v>2</v>
      </c>
      <c r="K122" s="45">
        <v>1</v>
      </c>
      <c r="L122" s="45">
        <v>0</v>
      </c>
      <c r="M122" s="45">
        <v>0</v>
      </c>
      <c r="N122" s="45">
        <v>0</v>
      </c>
      <c r="O122" s="45">
        <v>2</v>
      </c>
      <c r="P122" s="45">
        <v>0</v>
      </c>
      <c r="Q122" s="45">
        <v>0</v>
      </c>
      <c r="R122" s="45">
        <v>2</v>
      </c>
      <c r="S122" s="45">
        <v>1</v>
      </c>
      <c r="T122" s="45">
        <v>1</v>
      </c>
      <c r="U122" s="45">
        <v>2</v>
      </c>
      <c r="V122" s="45">
        <v>6</v>
      </c>
      <c r="W122" s="45">
        <v>5</v>
      </c>
      <c r="X122" s="45">
        <v>5</v>
      </c>
      <c r="Y122" s="45">
        <v>1</v>
      </c>
      <c r="Z122" s="45">
        <v>3</v>
      </c>
      <c r="AA122" s="30">
        <f>SUM(C122:N122)</f>
        <v>23</v>
      </c>
      <c r="AB122" s="30">
        <f>SUM(O122:Z122)</f>
        <v>28</v>
      </c>
      <c r="AC122" s="31"/>
      <c r="AD122" s="31">
        <f>SUM(O122:Z122)/SUM(C122:N122)-1</f>
        <v>0.21739130434782616</v>
      </c>
    </row>
    <row r="123" spans="1:30" ht="12.75">
      <c r="A123" s="99"/>
      <c r="B123" s="29" t="s">
        <v>82</v>
      </c>
      <c r="C123" s="45">
        <v>1</v>
      </c>
      <c r="D123" s="45">
        <v>1</v>
      </c>
      <c r="E123" s="45">
        <v>0</v>
      </c>
      <c r="F123" s="45">
        <v>1</v>
      </c>
      <c r="G123" s="45">
        <v>1</v>
      </c>
      <c r="H123" s="45">
        <v>0</v>
      </c>
      <c r="I123" s="45">
        <v>0</v>
      </c>
      <c r="J123" s="45">
        <v>1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2</v>
      </c>
      <c r="S123" s="45">
        <v>0</v>
      </c>
      <c r="T123" s="45">
        <v>0</v>
      </c>
      <c r="U123" s="45">
        <v>2</v>
      </c>
      <c r="V123" s="45">
        <v>4</v>
      </c>
      <c r="W123" s="45">
        <v>3</v>
      </c>
      <c r="X123" s="45">
        <v>5</v>
      </c>
      <c r="Y123" s="45">
        <v>0</v>
      </c>
      <c r="Z123" s="45">
        <v>0</v>
      </c>
      <c r="AA123" s="30">
        <f>SUM(C123:N123)</f>
        <v>5</v>
      </c>
      <c r="AB123" s="30">
        <f>SUM(O123:Z123)</f>
        <v>16</v>
      </c>
      <c r="AC123" s="31"/>
      <c r="AD123" s="31">
        <f>SUM(O123:Z123)/SUM(C123:N123)-1</f>
        <v>2.2</v>
      </c>
    </row>
    <row r="124" spans="1:30" ht="12.75">
      <c r="A124" s="99"/>
      <c r="B124" s="33" t="s">
        <v>83</v>
      </c>
      <c r="C124" s="34">
        <f>1-(C122+C120)/C119</f>
        <v>0.935483870967742</v>
      </c>
      <c r="D124" s="34">
        <f aca="true" t="shared" si="30" ref="D124:T124">1-(D122+D120)/D119</f>
        <v>0.9285714285714286</v>
      </c>
      <c r="E124" s="34"/>
      <c r="F124" s="34">
        <f t="shared" si="30"/>
        <v>0.8666666666666667</v>
      </c>
      <c r="G124" s="34">
        <f t="shared" si="30"/>
        <v>0.935483870967742</v>
      </c>
      <c r="H124" s="34">
        <f t="shared" si="30"/>
        <v>0.7</v>
      </c>
      <c r="I124" s="34">
        <f t="shared" si="30"/>
        <v>0.967741935483871</v>
      </c>
      <c r="J124" s="34">
        <f t="shared" si="30"/>
        <v>0.935483870967742</v>
      </c>
      <c r="K124" s="34">
        <f t="shared" si="30"/>
        <v>0.9666666666666667</v>
      </c>
      <c r="L124" s="34">
        <f t="shared" si="30"/>
        <v>0.967741935483871</v>
      </c>
      <c r="M124" s="34"/>
      <c r="N124" s="34"/>
      <c r="O124" s="34">
        <f t="shared" si="30"/>
        <v>0.935483870967742</v>
      </c>
      <c r="P124" s="34">
        <f t="shared" si="30"/>
        <v>1</v>
      </c>
      <c r="Q124" s="34">
        <f t="shared" si="30"/>
        <v>1</v>
      </c>
      <c r="R124" s="34">
        <f t="shared" si="30"/>
        <v>0.8823529411764706</v>
      </c>
      <c r="S124" s="34">
        <f t="shared" si="30"/>
        <v>0.967741935483871</v>
      </c>
      <c r="T124" s="34">
        <f t="shared" si="30"/>
        <v>0.9666666666666667</v>
      </c>
      <c r="U124" s="34">
        <f>1-(U122+U120)/U119</f>
        <v>0.935483870967742</v>
      </c>
      <c r="V124" s="34">
        <f>1-(V122+V120)/V119</f>
        <v>0.9032258064516129</v>
      </c>
      <c r="W124" s="34">
        <f>1-(W122+W120)/W119</f>
        <v>0.9</v>
      </c>
      <c r="X124" s="34">
        <f>1-(X122+X120)/X119</f>
        <v>0.9180327868852459</v>
      </c>
      <c r="Y124" s="34">
        <f>1-(Y122+Y120)/Y119</f>
        <v>0.9666666666666667</v>
      </c>
      <c r="Z124" s="34">
        <f>1-(Z122+Z120)/Z119</f>
        <v>0.9565217391304348</v>
      </c>
      <c r="AA124" s="34">
        <f>1-(AA122+AA120)/AA119</f>
        <v>0.9120879120879121</v>
      </c>
      <c r="AB124" s="34">
        <f>1-(AB122+AB120)/AB119</f>
        <v>0.9398340248962656</v>
      </c>
      <c r="AC124" s="36"/>
      <c r="AD124" s="36"/>
    </row>
    <row r="125" spans="1:30" ht="12.75">
      <c r="A125" s="99"/>
      <c r="B125" s="37" t="s">
        <v>84</v>
      </c>
      <c r="C125" s="38">
        <f>1-(C122-C121+C120-C123)/C119</f>
        <v>0.967741935483871</v>
      </c>
      <c r="D125" s="38">
        <f aca="true" t="shared" si="31" ref="D125:T125">1-(D122-D121+D120-D123)/D119</f>
        <v>0.9642857142857143</v>
      </c>
      <c r="E125" s="38"/>
      <c r="F125" s="38">
        <f t="shared" si="31"/>
        <v>0.9</v>
      </c>
      <c r="G125" s="38">
        <f t="shared" si="31"/>
        <v>0.967741935483871</v>
      </c>
      <c r="H125" s="38">
        <f t="shared" si="31"/>
        <v>0.7</v>
      </c>
      <c r="I125" s="38">
        <f t="shared" si="31"/>
        <v>0.967741935483871</v>
      </c>
      <c r="J125" s="38">
        <f t="shared" si="31"/>
        <v>0.967741935483871</v>
      </c>
      <c r="K125" s="38">
        <f t="shared" si="31"/>
        <v>0.9666666666666667</v>
      </c>
      <c r="L125" s="38">
        <f t="shared" si="31"/>
        <v>0.967741935483871</v>
      </c>
      <c r="M125" s="38"/>
      <c r="N125" s="38"/>
      <c r="O125" s="38">
        <f t="shared" si="31"/>
        <v>0.935483870967742</v>
      </c>
      <c r="P125" s="38">
        <f t="shared" si="31"/>
        <v>1</v>
      </c>
      <c r="Q125" s="38">
        <f t="shared" si="31"/>
        <v>1</v>
      </c>
      <c r="R125" s="38">
        <f t="shared" si="31"/>
        <v>1</v>
      </c>
      <c r="S125" s="38">
        <f t="shared" si="31"/>
        <v>0.967741935483871</v>
      </c>
      <c r="T125" s="38">
        <f t="shared" si="31"/>
        <v>0.9666666666666667</v>
      </c>
      <c r="U125" s="38">
        <f>1-(U122-U121+U120-U123)/U119</f>
        <v>1</v>
      </c>
      <c r="V125" s="38">
        <f>1-(V122-V121+V120-V123)/V119</f>
        <v>0.967741935483871</v>
      </c>
      <c r="W125" s="38">
        <f>1-(W122-W121+W120-W123)/W119</f>
        <v>0.9666666666666667</v>
      </c>
      <c r="X125" s="38">
        <f>1-(X122-X121+X120-X123)/X119</f>
        <v>1</v>
      </c>
      <c r="Y125" s="38">
        <f>1-(Y122-Y121+Y120-Y123)/Y119</f>
        <v>0.9666666666666667</v>
      </c>
      <c r="Z125" s="38">
        <f>1-(Z122-Z121+Z120-Z123)/Z119</f>
        <v>0.9565217391304348</v>
      </c>
      <c r="AA125" s="38">
        <f>1-(AA122-AA121+AA120-AA123)/AA119</f>
        <v>0.9304029304029304</v>
      </c>
      <c r="AB125" s="38">
        <f>1-(AB122-AB121+AB120-AB123)/AB119</f>
        <v>0.975103734439834</v>
      </c>
      <c r="AC125" s="36"/>
      <c r="AD125" s="36"/>
    </row>
    <row r="126" spans="1:30" ht="12.75">
      <c r="A126" s="99" t="s">
        <v>27</v>
      </c>
      <c r="B126" s="29" t="s">
        <v>78</v>
      </c>
      <c r="C126" s="45">
        <v>33</v>
      </c>
      <c r="D126" s="45">
        <v>28</v>
      </c>
      <c r="E126" s="45">
        <v>31</v>
      </c>
      <c r="F126" s="45">
        <v>30</v>
      </c>
      <c r="G126" s="45">
        <v>31</v>
      </c>
      <c r="H126" s="45">
        <v>30</v>
      </c>
      <c r="I126" s="45">
        <v>31</v>
      </c>
      <c r="J126" s="45">
        <v>31</v>
      </c>
      <c r="K126" s="45">
        <v>30</v>
      </c>
      <c r="L126" s="45">
        <v>31</v>
      </c>
      <c r="M126" s="45">
        <v>30</v>
      </c>
      <c r="N126" s="45">
        <v>31</v>
      </c>
      <c r="O126" s="45">
        <v>31</v>
      </c>
      <c r="P126" s="45">
        <v>29</v>
      </c>
      <c r="Q126" s="45">
        <v>31</v>
      </c>
      <c r="R126" s="45">
        <v>30</v>
      </c>
      <c r="S126" s="45">
        <v>31</v>
      </c>
      <c r="T126" s="45">
        <v>30</v>
      </c>
      <c r="U126" s="45">
        <v>31</v>
      </c>
      <c r="V126" s="45">
        <v>31</v>
      </c>
      <c r="W126" s="45">
        <v>30</v>
      </c>
      <c r="X126" s="45">
        <v>31</v>
      </c>
      <c r="Y126" s="45">
        <v>30</v>
      </c>
      <c r="Z126" s="45">
        <v>31</v>
      </c>
      <c r="AA126" s="30">
        <f>SUM(C126:N126)</f>
        <v>367</v>
      </c>
      <c r="AB126" s="30">
        <f>SUM(O126:Z126)</f>
        <v>366</v>
      </c>
      <c r="AC126" s="31">
        <f>+Z126/N126-1</f>
        <v>0</v>
      </c>
      <c r="AD126" s="31">
        <f>SUM(O126:Z126)/SUM(C126:N126)-1</f>
        <v>-0.0027247956403270157</v>
      </c>
    </row>
    <row r="127" spans="1:30" ht="12.75">
      <c r="A127" s="99"/>
      <c r="B127" s="29" t="s">
        <v>79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5">
        <v>0</v>
      </c>
      <c r="X127" s="45">
        <v>0</v>
      </c>
      <c r="Y127" s="45">
        <v>0</v>
      </c>
      <c r="Z127" s="45">
        <v>0</v>
      </c>
      <c r="AA127" s="30">
        <f>SUM(C127:N127)</f>
        <v>0</v>
      </c>
      <c r="AB127" s="30">
        <f>SUM(O127:Z127)</f>
        <v>0</v>
      </c>
      <c r="AC127" s="31"/>
      <c r="AD127" s="31"/>
    </row>
    <row r="128" spans="1:30" ht="12.75">
      <c r="A128" s="99"/>
      <c r="B128" s="29" t="s">
        <v>80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5">
        <v>0</v>
      </c>
      <c r="Z128" s="45">
        <v>0</v>
      </c>
      <c r="AA128" s="30">
        <f>SUM(C128:N128)</f>
        <v>0</v>
      </c>
      <c r="AB128" s="30">
        <f>SUM(O128:Z128)</f>
        <v>0</v>
      </c>
      <c r="AC128" s="31"/>
      <c r="AD128" s="31"/>
    </row>
    <row r="129" spans="1:30" ht="12.75">
      <c r="A129" s="99"/>
      <c r="B129" s="29" t="s">
        <v>81</v>
      </c>
      <c r="C129" s="45">
        <v>1</v>
      </c>
      <c r="D129" s="45">
        <v>0</v>
      </c>
      <c r="E129" s="45">
        <v>0</v>
      </c>
      <c r="F129" s="45">
        <v>1</v>
      </c>
      <c r="G129" s="45">
        <v>3</v>
      </c>
      <c r="H129" s="45">
        <v>2</v>
      </c>
      <c r="I129" s="45">
        <v>7</v>
      </c>
      <c r="J129" s="45">
        <v>3</v>
      </c>
      <c r="K129" s="45">
        <v>1</v>
      </c>
      <c r="L129" s="45">
        <v>9</v>
      </c>
      <c r="M129" s="45">
        <v>2</v>
      </c>
      <c r="N129" s="45">
        <v>3</v>
      </c>
      <c r="O129" s="45">
        <v>0</v>
      </c>
      <c r="P129" s="45">
        <v>1</v>
      </c>
      <c r="Q129" s="45">
        <v>1</v>
      </c>
      <c r="R129" s="45">
        <v>0</v>
      </c>
      <c r="S129" s="45">
        <v>1</v>
      </c>
      <c r="T129" s="45">
        <v>1</v>
      </c>
      <c r="U129" s="45">
        <v>1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30">
        <f>SUM(C129:N129)</f>
        <v>32</v>
      </c>
      <c r="AB129" s="30">
        <f>SUM(O129:Z129)</f>
        <v>5</v>
      </c>
      <c r="AC129" s="31">
        <f>+Z129/N129-1</f>
        <v>-1</v>
      </c>
      <c r="AD129" s="31">
        <f>SUM(O129:Z129)/SUM(C129:N129)-1</f>
        <v>-0.84375</v>
      </c>
    </row>
    <row r="130" spans="1:30" ht="12.75">
      <c r="A130" s="99"/>
      <c r="B130" s="29" t="s">
        <v>82</v>
      </c>
      <c r="C130" s="45">
        <v>0</v>
      </c>
      <c r="D130" s="45">
        <v>0</v>
      </c>
      <c r="E130" s="45">
        <v>0</v>
      </c>
      <c r="F130" s="45">
        <v>0</v>
      </c>
      <c r="G130" s="45">
        <v>2</v>
      </c>
      <c r="H130" s="45">
        <v>0</v>
      </c>
      <c r="I130" s="45">
        <v>2</v>
      </c>
      <c r="J130" s="45">
        <v>0</v>
      </c>
      <c r="K130" s="45">
        <v>0</v>
      </c>
      <c r="L130" s="45">
        <v>1</v>
      </c>
      <c r="M130" s="45">
        <v>0</v>
      </c>
      <c r="N130" s="45">
        <v>0</v>
      </c>
      <c r="O130" s="45">
        <v>0</v>
      </c>
      <c r="P130" s="45">
        <v>1</v>
      </c>
      <c r="Q130" s="45">
        <v>1</v>
      </c>
      <c r="R130" s="45">
        <v>0</v>
      </c>
      <c r="S130" s="45">
        <v>1</v>
      </c>
      <c r="T130" s="45">
        <v>0</v>
      </c>
      <c r="U130" s="45">
        <v>1</v>
      </c>
      <c r="V130" s="45">
        <v>0</v>
      </c>
      <c r="W130" s="45">
        <v>0</v>
      </c>
      <c r="X130" s="45">
        <v>0</v>
      </c>
      <c r="Y130" s="45">
        <v>0</v>
      </c>
      <c r="Z130" s="45">
        <v>0</v>
      </c>
      <c r="AA130" s="30">
        <f>SUM(C130:N130)</f>
        <v>5</v>
      </c>
      <c r="AB130" s="30">
        <f>SUM(O130:Z130)</f>
        <v>4</v>
      </c>
      <c r="AC130" s="31"/>
      <c r="AD130" s="31">
        <f>SUM(O130:Z130)/SUM(C130:N130)-1</f>
        <v>-0.19999999999999996</v>
      </c>
    </row>
    <row r="131" spans="1:30" ht="12.75">
      <c r="A131" s="99"/>
      <c r="B131" s="33" t="s">
        <v>83</v>
      </c>
      <c r="C131" s="34">
        <f>1-(C129+C127)/C126</f>
        <v>0.9696969696969697</v>
      </c>
      <c r="D131" s="34">
        <f aca="true" t="shared" si="32" ref="D131:T131">1-(D129+D127)/D126</f>
        <v>1</v>
      </c>
      <c r="E131" s="34">
        <f t="shared" si="32"/>
        <v>1</v>
      </c>
      <c r="F131" s="34">
        <f t="shared" si="32"/>
        <v>0.9666666666666667</v>
      </c>
      <c r="G131" s="34">
        <f t="shared" si="32"/>
        <v>0.9032258064516129</v>
      </c>
      <c r="H131" s="34">
        <f t="shared" si="32"/>
        <v>0.9333333333333333</v>
      </c>
      <c r="I131" s="34">
        <f t="shared" si="32"/>
        <v>0.7741935483870968</v>
      </c>
      <c r="J131" s="34">
        <f t="shared" si="32"/>
        <v>0.9032258064516129</v>
      </c>
      <c r="K131" s="34">
        <f t="shared" si="32"/>
        <v>0.9666666666666667</v>
      </c>
      <c r="L131" s="34">
        <f t="shared" si="32"/>
        <v>0.7096774193548387</v>
      </c>
      <c r="M131" s="34">
        <f t="shared" si="32"/>
        <v>0.9333333333333333</v>
      </c>
      <c r="N131" s="34">
        <f t="shared" si="32"/>
        <v>0.9032258064516129</v>
      </c>
      <c r="O131" s="34">
        <f t="shared" si="32"/>
        <v>1</v>
      </c>
      <c r="P131" s="34">
        <f t="shared" si="32"/>
        <v>0.9655172413793104</v>
      </c>
      <c r="Q131" s="34">
        <f t="shared" si="32"/>
        <v>0.967741935483871</v>
      </c>
      <c r="R131" s="34">
        <f t="shared" si="32"/>
        <v>1</v>
      </c>
      <c r="S131" s="34">
        <f t="shared" si="32"/>
        <v>0.967741935483871</v>
      </c>
      <c r="T131" s="34">
        <f t="shared" si="32"/>
        <v>0.9666666666666667</v>
      </c>
      <c r="U131" s="34">
        <f>1-(U129+U127)/U126</f>
        <v>0.967741935483871</v>
      </c>
      <c r="V131" s="34">
        <f>1-(V129+V127)/V126</f>
        <v>1</v>
      </c>
      <c r="W131" s="34">
        <f>1-(W129+W127)/W126</f>
        <v>1</v>
      </c>
      <c r="X131" s="34">
        <f>1-(X129+X127)/X126</f>
        <v>1</v>
      </c>
      <c r="Y131" s="34">
        <f>1-(Y129+Y127)/Y126</f>
        <v>1</v>
      </c>
      <c r="Z131" s="34">
        <f>1-(Z129+Z127)/Z126</f>
        <v>1</v>
      </c>
      <c r="AA131" s="34">
        <f>1-(AA129+AA127)/AA126</f>
        <v>0.9128065395095368</v>
      </c>
      <c r="AB131" s="34">
        <f>1-(AB129+AB127)/AB126</f>
        <v>0.9863387978142076</v>
      </c>
      <c r="AC131" s="36"/>
      <c r="AD131" s="36"/>
    </row>
    <row r="132" spans="1:30" ht="12.75">
      <c r="A132" s="99"/>
      <c r="B132" s="37" t="s">
        <v>84</v>
      </c>
      <c r="C132" s="38">
        <f>1-(C129-C128+C127-C130)/C126</f>
        <v>0.9696969696969697</v>
      </c>
      <c r="D132" s="38">
        <f aca="true" t="shared" si="33" ref="D132:T132">1-(D129-D128+D127-D130)/D126</f>
        <v>1</v>
      </c>
      <c r="E132" s="38">
        <f t="shared" si="33"/>
        <v>1</v>
      </c>
      <c r="F132" s="38">
        <f t="shared" si="33"/>
        <v>0.9666666666666667</v>
      </c>
      <c r="G132" s="38">
        <f t="shared" si="33"/>
        <v>0.967741935483871</v>
      </c>
      <c r="H132" s="38">
        <f t="shared" si="33"/>
        <v>0.9333333333333333</v>
      </c>
      <c r="I132" s="38">
        <f t="shared" si="33"/>
        <v>0.8387096774193549</v>
      </c>
      <c r="J132" s="38">
        <f t="shared" si="33"/>
        <v>0.9032258064516129</v>
      </c>
      <c r="K132" s="38">
        <f t="shared" si="33"/>
        <v>0.9666666666666667</v>
      </c>
      <c r="L132" s="38">
        <f t="shared" si="33"/>
        <v>0.7419354838709677</v>
      </c>
      <c r="M132" s="38">
        <f t="shared" si="33"/>
        <v>0.9333333333333333</v>
      </c>
      <c r="N132" s="38">
        <f t="shared" si="33"/>
        <v>0.9032258064516129</v>
      </c>
      <c r="O132" s="38">
        <f t="shared" si="33"/>
        <v>1</v>
      </c>
      <c r="P132" s="38">
        <f t="shared" si="33"/>
        <v>1</v>
      </c>
      <c r="Q132" s="38">
        <f t="shared" si="33"/>
        <v>1</v>
      </c>
      <c r="R132" s="38">
        <f t="shared" si="33"/>
        <v>1</v>
      </c>
      <c r="S132" s="38">
        <f t="shared" si="33"/>
        <v>1</v>
      </c>
      <c r="T132" s="38">
        <f t="shared" si="33"/>
        <v>0.9666666666666667</v>
      </c>
      <c r="U132" s="38">
        <f>1-(U129-U128+U127-U130)/U126</f>
        <v>1</v>
      </c>
      <c r="V132" s="38">
        <f>1-(V129-V128+V127-V130)/V126</f>
        <v>1</v>
      </c>
      <c r="W132" s="38">
        <f>1-(W129-W128+W127-W130)/W126</f>
        <v>1</v>
      </c>
      <c r="X132" s="38">
        <f>1-(X129-X128+X127-X130)/X126</f>
        <v>1</v>
      </c>
      <c r="Y132" s="38">
        <f>1-(Y129-Y128+Y127-Y130)/Y126</f>
        <v>1</v>
      </c>
      <c r="Z132" s="38">
        <f>1-(Z129-Z128+Z127-Z130)/Z126</f>
        <v>1</v>
      </c>
      <c r="AA132" s="38">
        <f>1-(AA129-AA128+AA127-AA130)/AA126</f>
        <v>0.9264305177111717</v>
      </c>
      <c r="AB132" s="38">
        <f>1-(AB129-AB128+AB127-AB130)/AB126</f>
        <v>0.9972677595628415</v>
      </c>
      <c r="AC132" s="36"/>
      <c r="AD132" s="36"/>
    </row>
    <row r="133" spans="1:30" ht="12.75">
      <c r="A133" s="99" t="s">
        <v>16</v>
      </c>
      <c r="B133" s="29" t="s">
        <v>78</v>
      </c>
      <c r="C133" s="45">
        <v>13</v>
      </c>
      <c r="D133" s="45">
        <v>12</v>
      </c>
      <c r="E133" s="45">
        <v>14</v>
      </c>
      <c r="F133" s="45">
        <v>14</v>
      </c>
      <c r="G133" s="45">
        <v>13</v>
      </c>
      <c r="H133" s="45">
        <v>14</v>
      </c>
      <c r="I133" s="45">
        <v>13</v>
      </c>
      <c r="J133" s="45">
        <v>13</v>
      </c>
      <c r="K133" s="45">
        <v>13</v>
      </c>
      <c r="L133" s="45">
        <v>13</v>
      </c>
      <c r="M133" s="45">
        <v>18</v>
      </c>
      <c r="N133" s="45">
        <v>18</v>
      </c>
      <c r="O133" s="45">
        <v>17</v>
      </c>
      <c r="P133" s="45">
        <v>14</v>
      </c>
      <c r="Q133" s="45">
        <v>13</v>
      </c>
      <c r="R133" s="45">
        <v>10</v>
      </c>
      <c r="S133" s="45">
        <v>11</v>
      </c>
      <c r="T133" s="45">
        <v>12</v>
      </c>
      <c r="U133" s="45">
        <v>13</v>
      </c>
      <c r="V133" s="45">
        <v>14</v>
      </c>
      <c r="W133" s="45">
        <v>15</v>
      </c>
      <c r="X133" s="45">
        <v>12</v>
      </c>
      <c r="Y133" s="45">
        <v>13</v>
      </c>
      <c r="Z133" s="45">
        <v>16</v>
      </c>
      <c r="AA133" s="30">
        <f>SUM(C133:N133)</f>
        <v>168</v>
      </c>
      <c r="AB133" s="30">
        <f>SUM(O133:Z133)</f>
        <v>160</v>
      </c>
      <c r="AC133" s="31">
        <f>+Z133/N133-1</f>
        <v>-0.11111111111111116</v>
      </c>
      <c r="AD133" s="31">
        <f>SUM(O133:Z133)/SUM(C133:N133)-1</f>
        <v>-0.04761904761904767</v>
      </c>
    </row>
    <row r="134" spans="1:30" ht="12.75">
      <c r="A134" s="99"/>
      <c r="B134" s="29" t="s">
        <v>79</v>
      </c>
      <c r="C134" s="45">
        <v>0</v>
      </c>
      <c r="D134" s="45">
        <v>0</v>
      </c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45">
        <v>0</v>
      </c>
      <c r="V134" s="45">
        <v>0</v>
      </c>
      <c r="W134" s="45">
        <v>0</v>
      </c>
      <c r="X134" s="45">
        <v>0</v>
      </c>
      <c r="Y134" s="45">
        <v>0</v>
      </c>
      <c r="Z134" s="45">
        <v>0</v>
      </c>
      <c r="AA134" s="30">
        <f>SUM(C134:N134)</f>
        <v>0</v>
      </c>
      <c r="AB134" s="30">
        <f>SUM(O134:Z134)</f>
        <v>0</v>
      </c>
      <c r="AC134" s="31"/>
      <c r="AD134" s="31"/>
    </row>
    <row r="135" spans="1:30" ht="12.75">
      <c r="A135" s="99"/>
      <c r="B135" s="29" t="s">
        <v>80</v>
      </c>
      <c r="C135" s="45">
        <v>0</v>
      </c>
      <c r="D135" s="45"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45">
        <v>0</v>
      </c>
      <c r="V135" s="45">
        <v>0</v>
      </c>
      <c r="W135" s="45">
        <v>0</v>
      </c>
      <c r="X135" s="45">
        <v>0</v>
      </c>
      <c r="Y135" s="45">
        <v>0</v>
      </c>
      <c r="Z135" s="45">
        <v>0</v>
      </c>
      <c r="AA135" s="30">
        <f>SUM(C135:N135)</f>
        <v>0</v>
      </c>
      <c r="AB135" s="30">
        <f>SUM(O135:Z135)</f>
        <v>0</v>
      </c>
      <c r="AC135" s="31"/>
      <c r="AD135" s="31"/>
    </row>
    <row r="136" spans="1:30" ht="12.75">
      <c r="A136" s="99"/>
      <c r="B136" s="29" t="s">
        <v>81</v>
      </c>
      <c r="C136" s="45">
        <v>7</v>
      </c>
      <c r="D136" s="45">
        <v>7</v>
      </c>
      <c r="E136" s="45">
        <v>8</v>
      </c>
      <c r="F136" s="45">
        <v>4</v>
      </c>
      <c r="G136" s="45">
        <v>2</v>
      </c>
      <c r="H136" s="45">
        <v>3</v>
      </c>
      <c r="I136" s="45">
        <v>3</v>
      </c>
      <c r="J136" s="45">
        <v>9</v>
      </c>
      <c r="K136" s="45">
        <v>2</v>
      </c>
      <c r="L136" s="45">
        <v>4</v>
      </c>
      <c r="M136" s="45">
        <v>4</v>
      </c>
      <c r="N136" s="45">
        <v>2</v>
      </c>
      <c r="O136" s="45">
        <v>11</v>
      </c>
      <c r="P136" s="45">
        <v>6</v>
      </c>
      <c r="Q136" s="45">
        <v>9</v>
      </c>
      <c r="R136" s="45">
        <v>4</v>
      </c>
      <c r="S136" s="45">
        <v>3</v>
      </c>
      <c r="T136" s="45">
        <v>4</v>
      </c>
      <c r="U136" s="45">
        <v>5</v>
      </c>
      <c r="V136" s="45">
        <v>4</v>
      </c>
      <c r="W136" s="45">
        <v>3</v>
      </c>
      <c r="X136" s="45">
        <v>2</v>
      </c>
      <c r="Y136" s="45">
        <v>2</v>
      </c>
      <c r="Z136" s="45">
        <v>5</v>
      </c>
      <c r="AA136" s="30">
        <f>SUM(C136:N136)</f>
        <v>55</v>
      </c>
      <c r="AB136" s="30">
        <f>SUM(O136:Z136)</f>
        <v>58</v>
      </c>
      <c r="AC136" s="31">
        <f>+Z136/N136-1</f>
        <v>1.5</v>
      </c>
      <c r="AD136" s="31">
        <f>SUM(O136:Z136)/SUM(C136:N136)-1</f>
        <v>0.05454545454545445</v>
      </c>
    </row>
    <row r="137" spans="1:30" ht="12.75">
      <c r="A137" s="99"/>
      <c r="B137" s="29" t="s">
        <v>82</v>
      </c>
      <c r="C137" s="45">
        <v>0</v>
      </c>
      <c r="D137" s="45">
        <v>4</v>
      </c>
      <c r="E137" s="45">
        <v>2</v>
      </c>
      <c r="F137" s="45">
        <v>1</v>
      </c>
      <c r="G137" s="45">
        <v>1</v>
      </c>
      <c r="H137" s="45">
        <v>1</v>
      </c>
      <c r="I137" s="45">
        <v>1</v>
      </c>
      <c r="J137" s="45">
        <v>8</v>
      </c>
      <c r="K137" s="45">
        <v>1</v>
      </c>
      <c r="L137" s="45">
        <v>4</v>
      </c>
      <c r="M137" s="45">
        <v>1</v>
      </c>
      <c r="N137" s="45">
        <v>1</v>
      </c>
      <c r="O137" s="45">
        <v>7</v>
      </c>
      <c r="P137" s="45">
        <v>3</v>
      </c>
      <c r="Q137" s="45">
        <v>5</v>
      </c>
      <c r="R137" s="45">
        <v>2</v>
      </c>
      <c r="S137" s="45">
        <v>1</v>
      </c>
      <c r="T137" s="45">
        <v>1</v>
      </c>
      <c r="U137" s="45">
        <v>2</v>
      </c>
      <c r="V137" s="45">
        <v>1</v>
      </c>
      <c r="W137" s="45">
        <v>1</v>
      </c>
      <c r="X137" s="45">
        <v>0</v>
      </c>
      <c r="Y137" s="45">
        <v>1</v>
      </c>
      <c r="Z137" s="45">
        <v>3</v>
      </c>
      <c r="AA137" s="30">
        <f>SUM(C137:N137)</f>
        <v>25</v>
      </c>
      <c r="AB137" s="30">
        <f>SUM(O137:Z137)</f>
        <v>27</v>
      </c>
      <c r="AC137" s="31">
        <f>+Z137/N137-1</f>
        <v>2</v>
      </c>
      <c r="AD137" s="31">
        <f>SUM(O137:Z137)/SUM(C137:N137)-1</f>
        <v>0.08000000000000007</v>
      </c>
    </row>
    <row r="138" spans="1:30" ht="12.75">
      <c r="A138" s="99"/>
      <c r="B138" s="33" t="s">
        <v>83</v>
      </c>
      <c r="C138" s="34">
        <f>1-(C136+C134)/C133</f>
        <v>0.46153846153846156</v>
      </c>
      <c r="D138" s="34">
        <f aca="true" t="shared" si="34" ref="D138:T138">1-(D136+D134)/D133</f>
        <v>0.41666666666666663</v>
      </c>
      <c r="E138" s="34">
        <f t="shared" si="34"/>
        <v>0.4285714285714286</v>
      </c>
      <c r="F138" s="34">
        <f t="shared" si="34"/>
        <v>0.7142857142857143</v>
      </c>
      <c r="G138" s="34">
        <f t="shared" si="34"/>
        <v>0.8461538461538461</v>
      </c>
      <c r="H138" s="34">
        <f t="shared" si="34"/>
        <v>0.7857142857142857</v>
      </c>
      <c r="I138" s="34">
        <f t="shared" si="34"/>
        <v>0.7692307692307692</v>
      </c>
      <c r="J138" s="34">
        <f t="shared" si="34"/>
        <v>0.3076923076923077</v>
      </c>
      <c r="K138" s="34">
        <f t="shared" si="34"/>
        <v>0.8461538461538461</v>
      </c>
      <c r="L138" s="34">
        <f t="shared" si="34"/>
        <v>0.6923076923076923</v>
      </c>
      <c r="M138" s="34">
        <f t="shared" si="34"/>
        <v>0.7777777777777778</v>
      </c>
      <c r="N138" s="34">
        <f t="shared" si="34"/>
        <v>0.8888888888888888</v>
      </c>
      <c r="O138" s="34">
        <f t="shared" si="34"/>
        <v>0.3529411764705882</v>
      </c>
      <c r="P138" s="34">
        <f t="shared" si="34"/>
        <v>0.5714285714285714</v>
      </c>
      <c r="Q138" s="34">
        <f t="shared" si="34"/>
        <v>0.3076923076923077</v>
      </c>
      <c r="R138" s="34">
        <f t="shared" si="34"/>
        <v>0.6</v>
      </c>
      <c r="S138" s="34">
        <f t="shared" si="34"/>
        <v>0.7272727272727273</v>
      </c>
      <c r="T138" s="34">
        <f t="shared" si="34"/>
        <v>0.6666666666666667</v>
      </c>
      <c r="U138" s="34">
        <f>1-(U136+U134)/U133</f>
        <v>0.6153846153846154</v>
      </c>
      <c r="V138" s="34">
        <f>1-(V136+V134)/V133</f>
        <v>0.7142857142857143</v>
      </c>
      <c r="W138" s="34">
        <f>1-(W136+W134)/W133</f>
        <v>0.8</v>
      </c>
      <c r="X138" s="34">
        <f>1-(X136+X134)/X133</f>
        <v>0.8333333333333334</v>
      </c>
      <c r="Y138" s="34">
        <f>1-(Y136+Y134)/Y133</f>
        <v>0.8461538461538461</v>
      </c>
      <c r="Z138" s="34">
        <f>1-(Z136+Z134)/Z133</f>
        <v>0.6875</v>
      </c>
      <c r="AA138" s="34">
        <f>1-(AA136+AA134)/AA133</f>
        <v>0.6726190476190477</v>
      </c>
      <c r="AB138" s="34">
        <f>1-(AB136+AB134)/AB133</f>
        <v>0.6375</v>
      </c>
      <c r="AC138" s="36"/>
      <c r="AD138" s="36"/>
    </row>
    <row r="139" spans="1:30" ht="12.75">
      <c r="A139" s="99"/>
      <c r="B139" s="37" t="s">
        <v>84</v>
      </c>
      <c r="C139" s="38">
        <f>1-(C136-C135+C134-C137)/C133</f>
        <v>0.46153846153846156</v>
      </c>
      <c r="D139" s="38">
        <f aca="true" t="shared" si="35" ref="D139:T139">1-(D136-D135+D134-D137)/D133</f>
        <v>0.75</v>
      </c>
      <c r="E139" s="38">
        <f t="shared" si="35"/>
        <v>0.5714285714285714</v>
      </c>
      <c r="F139" s="38">
        <f t="shared" si="35"/>
        <v>0.7857142857142857</v>
      </c>
      <c r="G139" s="38">
        <f t="shared" si="35"/>
        <v>0.9230769230769231</v>
      </c>
      <c r="H139" s="38">
        <f t="shared" si="35"/>
        <v>0.8571428571428572</v>
      </c>
      <c r="I139" s="38">
        <f t="shared" si="35"/>
        <v>0.8461538461538461</v>
      </c>
      <c r="J139" s="38">
        <f t="shared" si="35"/>
        <v>0.9230769230769231</v>
      </c>
      <c r="K139" s="38">
        <f t="shared" si="35"/>
        <v>0.9230769230769231</v>
      </c>
      <c r="L139" s="38">
        <f t="shared" si="35"/>
        <v>1</v>
      </c>
      <c r="M139" s="38">
        <f t="shared" si="35"/>
        <v>0.8333333333333334</v>
      </c>
      <c r="N139" s="38">
        <f t="shared" si="35"/>
        <v>0.9444444444444444</v>
      </c>
      <c r="O139" s="38">
        <f t="shared" si="35"/>
        <v>0.7647058823529411</v>
      </c>
      <c r="P139" s="38">
        <f t="shared" si="35"/>
        <v>0.7857142857142857</v>
      </c>
      <c r="Q139" s="38">
        <f t="shared" si="35"/>
        <v>0.6923076923076923</v>
      </c>
      <c r="R139" s="38">
        <f t="shared" si="35"/>
        <v>0.8</v>
      </c>
      <c r="S139" s="38">
        <f t="shared" si="35"/>
        <v>0.8181818181818181</v>
      </c>
      <c r="T139" s="38">
        <f t="shared" si="35"/>
        <v>0.75</v>
      </c>
      <c r="U139" s="38">
        <f>1-(U136-U135+U134-U137)/U133</f>
        <v>0.7692307692307692</v>
      </c>
      <c r="V139" s="38">
        <f>1-(V136-V135+V134-V137)/V133</f>
        <v>0.7857142857142857</v>
      </c>
      <c r="W139" s="38">
        <f>1-(W136-W135+W134-W137)/W133</f>
        <v>0.8666666666666667</v>
      </c>
      <c r="X139" s="38">
        <f>1-(X136-X135+X134-X137)/X133</f>
        <v>0.8333333333333334</v>
      </c>
      <c r="Y139" s="38">
        <f>1-(Y136-Y135+Y134-Y137)/Y133</f>
        <v>0.9230769230769231</v>
      </c>
      <c r="Z139" s="38">
        <f>1-(Z136-Z135+Z134-Z137)/Z133</f>
        <v>0.875</v>
      </c>
      <c r="AA139" s="38">
        <f>1-(AA136-AA135+AA134-AA137)/AA133</f>
        <v>0.8214285714285714</v>
      </c>
      <c r="AB139" s="38">
        <f>1-(AB136-AB135+AB134-AB137)/AB133</f>
        <v>0.80625</v>
      </c>
      <c r="AC139" s="36"/>
      <c r="AD139" s="36"/>
    </row>
    <row r="140" spans="1:30" ht="12.75">
      <c r="A140" s="99" t="s">
        <v>31</v>
      </c>
      <c r="B140" s="29" t="s">
        <v>78</v>
      </c>
      <c r="C140" s="45">
        <v>31</v>
      </c>
      <c r="D140" s="45">
        <v>28</v>
      </c>
      <c r="E140" s="45">
        <v>31</v>
      </c>
      <c r="F140" s="45">
        <v>31</v>
      </c>
      <c r="G140" s="45">
        <v>62</v>
      </c>
      <c r="H140" s="45">
        <v>51</v>
      </c>
      <c r="I140" s="45">
        <v>55</v>
      </c>
      <c r="J140" s="45">
        <v>54</v>
      </c>
      <c r="K140" s="45">
        <v>50</v>
      </c>
      <c r="L140" s="45">
        <v>54</v>
      </c>
      <c r="M140" s="45">
        <v>52</v>
      </c>
      <c r="N140" s="45">
        <v>52</v>
      </c>
      <c r="O140" s="45">
        <v>0</v>
      </c>
      <c r="P140" s="45">
        <v>50</v>
      </c>
      <c r="Q140" s="45">
        <v>52</v>
      </c>
      <c r="R140" s="45">
        <v>52</v>
      </c>
      <c r="S140" s="45">
        <v>106</v>
      </c>
      <c r="T140" s="45">
        <v>60</v>
      </c>
      <c r="U140" s="45">
        <v>62</v>
      </c>
      <c r="V140" s="45">
        <v>62</v>
      </c>
      <c r="W140" s="45">
        <v>60</v>
      </c>
      <c r="X140" s="45">
        <v>62</v>
      </c>
      <c r="Y140" s="45">
        <v>60</v>
      </c>
      <c r="Z140" s="45">
        <v>62</v>
      </c>
      <c r="AA140" s="30">
        <f>SUM(C140:N140)</f>
        <v>551</v>
      </c>
      <c r="AB140" s="30">
        <f>SUM(O140:Z140)</f>
        <v>688</v>
      </c>
      <c r="AC140" s="31">
        <f>+Z140/N140-1</f>
        <v>0.1923076923076923</v>
      </c>
      <c r="AD140" s="31">
        <f>SUM(O140:Z140)/SUM(C140:N140)-1</f>
        <v>0.24863883847549917</v>
      </c>
    </row>
    <row r="141" spans="1:30" ht="12.75">
      <c r="A141" s="99"/>
      <c r="B141" s="29" t="s">
        <v>79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9</v>
      </c>
      <c r="I141" s="45">
        <v>7</v>
      </c>
      <c r="J141" s="45">
        <v>1</v>
      </c>
      <c r="K141" s="45">
        <v>1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30">
        <f>SUM(C141:N141)</f>
        <v>18</v>
      </c>
      <c r="AB141" s="30">
        <f>SUM(O141:Z141)</f>
        <v>0</v>
      </c>
      <c r="AC141" s="31"/>
      <c r="AD141" s="31">
        <f>SUM(O141:Z141)/SUM(C141:N141)-1</f>
        <v>-1</v>
      </c>
    </row>
    <row r="142" spans="1:30" ht="12.75">
      <c r="A142" s="99"/>
      <c r="B142" s="29" t="s">
        <v>80</v>
      </c>
      <c r="C142" s="45">
        <v>0</v>
      </c>
      <c r="D142" s="45"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45">
        <v>0</v>
      </c>
      <c r="V142" s="45">
        <v>0</v>
      </c>
      <c r="W142" s="45">
        <v>0</v>
      </c>
      <c r="X142" s="45">
        <v>0</v>
      </c>
      <c r="Y142" s="45">
        <v>0</v>
      </c>
      <c r="Z142" s="45">
        <v>0</v>
      </c>
      <c r="AA142" s="30">
        <f>SUM(C142:N142)</f>
        <v>0</v>
      </c>
      <c r="AB142" s="30">
        <f>SUM(O142:Z142)</f>
        <v>0</v>
      </c>
      <c r="AC142" s="31"/>
      <c r="AD142" s="31"/>
    </row>
    <row r="143" spans="1:30" ht="12.75">
      <c r="A143" s="99"/>
      <c r="B143" s="29" t="s">
        <v>81</v>
      </c>
      <c r="C143" s="45">
        <v>10</v>
      </c>
      <c r="D143" s="45">
        <v>6</v>
      </c>
      <c r="E143" s="45">
        <v>4</v>
      </c>
      <c r="F143" s="45">
        <v>2</v>
      </c>
      <c r="G143" s="45">
        <v>8</v>
      </c>
      <c r="H143" s="45">
        <v>12</v>
      </c>
      <c r="I143" s="45">
        <v>14</v>
      </c>
      <c r="J143" s="45">
        <v>19</v>
      </c>
      <c r="K143" s="45">
        <v>2</v>
      </c>
      <c r="L143" s="45">
        <v>10</v>
      </c>
      <c r="M143" s="45">
        <v>14</v>
      </c>
      <c r="N143" s="45">
        <v>11</v>
      </c>
      <c r="O143" s="45">
        <v>0</v>
      </c>
      <c r="P143" s="45">
        <v>7</v>
      </c>
      <c r="Q143" s="45">
        <v>7</v>
      </c>
      <c r="R143" s="45">
        <v>4</v>
      </c>
      <c r="S143" s="45">
        <v>6</v>
      </c>
      <c r="T143" s="45">
        <v>8</v>
      </c>
      <c r="U143" s="45">
        <v>6</v>
      </c>
      <c r="V143" s="45">
        <v>3</v>
      </c>
      <c r="W143" s="45">
        <v>4</v>
      </c>
      <c r="X143" s="45">
        <v>12</v>
      </c>
      <c r="Y143" s="45">
        <v>11</v>
      </c>
      <c r="Z143" s="45">
        <v>18</v>
      </c>
      <c r="AA143" s="30">
        <f>SUM(C143:N143)</f>
        <v>112</v>
      </c>
      <c r="AB143" s="30">
        <f>SUM(O143:Z143)</f>
        <v>86</v>
      </c>
      <c r="AC143" s="31">
        <f>+Z143/N143-1</f>
        <v>0.6363636363636365</v>
      </c>
      <c r="AD143" s="31">
        <f>SUM(O143:Z143)/SUM(C143:N143)-1</f>
        <v>-0.2321428571428571</v>
      </c>
    </row>
    <row r="144" spans="1:30" ht="12.75">
      <c r="A144" s="99"/>
      <c r="B144" s="29" t="s">
        <v>82</v>
      </c>
      <c r="C144" s="45">
        <v>9</v>
      </c>
      <c r="D144" s="45">
        <v>5</v>
      </c>
      <c r="E144" s="45">
        <v>2</v>
      </c>
      <c r="F144" s="45">
        <v>1</v>
      </c>
      <c r="G144" s="45">
        <v>4</v>
      </c>
      <c r="H144" s="45">
        <v>8</v>
      </c>
      <c r="I144" s="45">
        <v>6</v>
      </c>
      <c r="J144" s="45">
        <v>7</v>
      </c>
      <c r="K144" s="45">
        <v>2</v>
      </c>
      <c r="L144" s="45">
        <v>5</v>
      </c>
      <c r="M144" s="45">
        <v>6</v>
      </c>
      <c r="N144" s="45">
        <v>4</v>
      </c>
      <c r="O144" s="45">
        <v>0</v>
      </c>
      <c r="P144" s="45">
        <v>6</v>
      </c>
      <c r="Q144" s="45">
        <v>5</v>
      </c>
      <c r="R144" s="45">
        <v>3</v>
      </c>
      <c r="S144" s="45">
        <v>2</v>
      </c>
      <c r="T144" s="45">
        <v>4</v>
      </c>
      <c r="U144" s="45">
        <v>2</v>
      </c>
      <c r="V144" s="45">
        <v>2</v>
      </c>
      <c r="W144" s="45">
        <v>1</v>
      </c>
      <c r="X144" s="45">
        <v>9</v>
      </c>
      <c r="Y144" s="45">
        <v>9</v>
      </c>
      <c r="Z144" s="45">
        <v>10</v>
      </c>
      <c r="AA144" s="30">
        <f>SUM(C144:N144)</f>
        <v>59</v>
      </c>
      <c r="AB144" s="30">
        <f>SUM(O144:Z144)</f>
        <v>53</v>
      </c>
      <c r="AC144" s="31">
        <f>+Z144/N144-1</f>
        <v>1.5</v>
      </c>
      <c r="AD144" s="31">
        <f>SUM(O144:Z144)/SUM(C144:N144)-1</f>
        <v>-0.10169491525423724</v>
      </c>
    </row>
    <row r="145" spans="1:30" ht="12.75">
      <c r="A145" s="99"/>
      <c r="B145" s="33" t="s">
        <v>83</v>
      </c>
      <c r="C145" s="34">
        <f>1-(C143+C141)/C140</f>
        <v>0.6774193548387097</v>
      </c>
      <c r="D145" s="34">
        <f aca="true" t="shared" si="36" ref="D145:T145">1-(D143+D141)/D140</f>
        <v>0.7857142857142857</v>
      </c>
      <c r="E145" s="34">
        <f t="shared" si="36"/>
        <v>0.8709677419354839</v>
      </c>
      <c r="F145" s="34">
        <f t="shared" si="36"/>
        <v>0.935483870967742</v>
      </c>
      <c r="G145" s="34">
        <f t="shared" si="36"/>
        <v>0.8709677419354839</v>
      </c>
      <c r="H145" s="34">
        <f t="shared" si="36"/>
        <v>0.5882352941176471</v>
      </c>
      <c r="I145" s="34">
        <f t="shared" si="36"/>
        <v>0.6181818181818182</v>
      </c>
      <c r="J145" s="34">
        <f t="shared" si="36"/>
        <v>0.6296296296296297</v>
      </c>
      <c r="K145" s="34">
        <f t="shared" si="36"/>
        <v>0.94</v>
      </c>
      <c r="L145" s="34"/>
      <c r="M145" s="34">
        <f t="shared" si="36"/>
        <v>0.7307692307692308</v>
      </c>
      <c r="N145" s="34">
        <f t="shared" si="36"/>
        <v>0.7884615384615384</v>
      </c>
      <c r="O145" s="34"/>
      <c r="P145" s="34">
        <f t="shared" si="36"/>
        <v>0.86</v>
      </c>
      <c r="Q145" s="34">
        <f t="shared" si="36"/>
        <v>0.8653846153846154</v>
      </c>
      <c r="R145" s="34">
        <f t="shared" si="36"/>
        <v>0.9230769230769231</v>
      </c>
      <c r="S145" s="34">
        <f t="shared" si="36"/>
        <v>0.9433962264150944</v>
      </c>
      <c r="T145" s="34">
        <f t="shared" si="36"/>
        <v>0.8666666666666667</v>
      </c>
      <c r="U145" s="34">
        <f>1-(U143+U141)/U140</f>
        <v>0.9032258064516129</v>
      </c>
      <c r="V145" s="34">
        <f>1-(V143+V141)/V140</f>
        <v>0.9516129032258065</v>
      </c>
      <c r="W145" s="34">
        <f>1-(W143+W141)/W140</f>
        <v>0.9333333333333333</v>
      </c>
      <c r="X145" s="34">
        <f>1-(X143+X141)/X140</f>
        <v>0.8064516129032258</v>
      </c>
      <c r="Y145" s="34">
        <f>1-(Y143+Y141)/Y140</f>
        <v>0.8166666666666667</v>
      </c>
      <c r="Z145" s="34">
        <f>1-(Z143+Z141)/Z140</f>
        <v>0.7096774193548387</v>
      </c>
      <c r="AA145" s="34">
        <f>1-(AA143+AA141)/AA140</f>
        <v>0.764065335753176</v>
      </c>
      <c r="AB145" s="34">
        <f>1-(AB143+AB141)/AB140</f>
        <v>0.875</v>
      </c>
      <c r="AC145" s="36"/>
      <c r="AD145" s="36"/>
    </row>
    <row r="146" spans="1:30" ht="12.75">
      <c r="A146" s="99"/>
      <c r="B146" s="37" t="s">
        <v>84</v>
      </c>
      <c r="C146" s="38">
        <f>1-(C143-C142+C141-C144)/C140</f>
        <v>0.967741935483871</v>
      </c>
      <c r="D146" s="38">
        <f aca="true" t="shared" si="37" ref="D146:T146">1-(D143-D142+D141-D144)/D140</f>
        <v>0.9642857142857143</v>
      </c>
      <c r="E146" s="38">
        <f t="shared" si="37"/>
        <v>0.935483870967742</v>
      </c>
      <c r="F146" s="38">
        <f t="shared" si="37"/>
        <v>0.967741935483871</v>
      </c>
      <c r="G146" s="38">
        <f t="shared" si="37"/>
        <v>0.935483870967742</v>
      </c>
      <c r="H146" s="38">
        <f t="shared" si="37"/>
        <v>0.7450980392156863</v>
      </c>
      <c r="I146" s="38">
        <f t="shared" si="37"/>
        <v>0.7272727272727273</v>
      </c>
      <c r="J146" s="38">
        <f t="shared" si="37"/>
        <v>0.7592592592592593</v>
      </c>
      <c r="K146" s="38">
        <f t="shared" si="37"/>
        <v>0.98</v>
      </c>
      <c r="L146" s="38"/>
      <c r="M146" s="38">
        <f t="shared" si="37"/>
        <v>0.8461538461538461</v>
      </c>
      <c r="N146" s="38">
        <f t="shared" si="37"/>
        <v>0.8653846153846154</v>
      </c>
      <c r="O146" s="38"/>
      <c r="P146" s="38">
        <f t="shared" si="37"/>
        <v>0.98</v>
      </c>
      <c r="Q146" s="38">
        <f t="shared" si="37"/>
        <v>0.9615384615384616</v>
      </c>
      <c r="R146" s="38">
        <f t="shared" si="37"/>
        <v>0.9807692307692307</v>
      </c>
      <c r="S146" s="38">
        <f t="shared" si="37"/>
        <v>0.9622641509433962</v>
      </c>
      <c r="T146" s="38">
        <f t="shared" si="37"/>
        <v>0.9333333333333333</v>
      </c>
      <c r="U146" s="38">
        <f>1-(U143-U142+U141-U144)/U140</f>
        <v>0.935483870967742</v>
      </c>
      <c r="V146" s="38">
        <f>1-(V143-V142+V141-V144)/V140</f>
        <v>0.9838709677419355</v>
      </c>
      <c r="W146" s="38">
        <f>1-(W143-W142+W141-W144)/W140</f>
        <v>0.95</v>
      </c>
      <c r="X146" s="38">
        <f>1-(X143-X142+X141-X144)/X140</f>
        <v>0.9516129032258065</v>
      </c>
      <c r="Y146" s="38">
        <f>1-(Y143-Y142+Y141-Y144)/Y140</f>
        <v>0.9666666666666667</v>
      </c>
      <c r="Z146" s="38">
        <f>1-(Z143-Z142+Z141-Z144)/Z140</f>
        <v>0.8709677419354839</v>
      </c>
      <c r="AA146" s="38">
        <f>1-(AA143-AA142+AA141-AA144)/AA140</f>
        <v>0.8711433756805808</v>
      </c>
      <c r="AB146" s="38">
        <f>1-(AB143-AB142+AB141-AB144)/AB140</f>
        <v>0.9520348837209303</v>
      </c>
      <c r="AC146" s="36"/>
      <c r="AD146" s="36"/>
    </row>
    <row r="147" spans="1:30" ht="12.75">
      <c r="A147" s="99" t="s">
        <v>87</v>
      </c>
      <c r="B147" s="29" t="s">
        <v>78</v>
      </c>
      <c r="C147" s="45">
        <v>0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24</v>
      </c>
      <c r="T147" s="45">
        <v>30</v>
      </c>
      <c r="U147" s="45">
        <v>39</v>
      </c>
      <c r="V147" s="45">
        <v>62</v>
      </c>
      <c r="W147" s="45">
        <v>59</v>
      </c>
      <c r="X147" s="45">
        <v>60</v>
      </c>
      <c r="Y147" s="45">
        <v>52</v>
      </c>
      <c r="Z147" s="45">
        <v>53</v>
      </c>
      <c r="AA147" s="30">
        <f>SUM(C147:N147)</f>
        <v>0</v>
      </c>
      <c r="AB147" s="30">
        <f>SUM(O147:Z147)</f>
        <v>379</v>
      </c>
      <c r="AC147" s="31"/>
      <c r="AD147" s="31"/>
    </row>
    <row r="148" spans="1:30" ht="12.75">
      <c r="A148" s="99"/>
      <c r="B148" s="29" t="s">
        <v>79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1</v>
      </c>
      <c r="U148" s="45">
        <v>0</v>
      </c>
      <c r="V148" s="45">
        <v>1</v>
      </c>
      <c r="W148" s="45">
        <v>1</v>
      </c>
      <c r="X148" s="45">
        <v>2</v>
      </c>
      <c r="Y148" s="45">
        <v>0</v>
      </c>
      <c r="Z148" s="45">
        <v>0</v>
      </c>
      <c r="AA148" s="30">
        <f>SUM(C148:N148)</f>
        <v>0</v>
      </c>
      <c r="AB148" s="30">
        <f>SUM(O148:Z148)</f>
        <v>5</v>
      </c>
      <c r="AC148" s="31"/>
      <c r="AD148" s="31"/>
    </row>
    <row r="149" spans="1:30" ht="12.75">
      <c r="A149" s="99"/>
      <c r="B149" s="29" t="s">
        <v>80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30">
        <f>SUM(C149:N149)</f>
        <v>0</v>
      </c>
      <c r="AB149" s="30">
        <f>SUM(O149:Z149)</f>
        <v>0</v>
      </c>
      <c r="AC149" s="31"/>
      <c r="AD149" s="31"/>
    </row>
    <row r="150" spans="1:30" ht="12.75">
      <c r="A150" s="99"/>
      <c r="B150" s="29" t="s">
        <v>81</v>
      </c>
      <c r="C150" s="45">
        <v>0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12</v>
      </c>
      <c r="T150" s="45">
        <v>6</v>
      </c>
      <c r="U150" s="45">
        <v>7</v>
      </c>
      <c r="V150" s="45">
        <v>12</v>
      </c>
      <c r="W150" s="45">
        <v>11</v>
      </c>
      <c r="X150" s="45">
        <v>4</v>
      </c>
      <c r="Y150" s="45">
        <v>0</v>
      </c>
      <c r="Z150" s="45">
        <v>1</v>
      </c>
      <c r="AA150" s="30">
        <f>SUM(C150:N150)</f>
        <v>0</v>
      </c>
      <c r="AB150" s="30">
        <f>SUM(O150:Z150)</f>
        <v>53</v>
      </c>
      <c r="AC150" s="31"/>
      <c r="AD150" s="31"/>
    </row>
    <row r="151" spans="1:30" ht="12.75">
      <c r="A151" s="99"/>
      <c r="B151" s="29" t="s">
        <v>82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11</v>
      </c>
      <c r="T151" s="45">
        <v>6</v>
      </c>
      <c r="U151" s="45">
        <v>5</v>
      </c>
      <c r="V151" s="45">
        <v>11</v>
      </c>
      <c r="W151" s="45">
        <v>11</v>
      </c>
      <c r="X151" s="45">
        <v>3</v>
      </c>
      <c r="Y151" s="45">
        <v>0</v>
      </c>
      <c r="Z151" s="45">
        <v>0</v>
      </c>
      <c r="AA151" s="30">
        <f>SUM(C151:N151)</f>
        <v>0</v>
      </c>
      <c r="AB151" s="30">
        <f>SUM(O151:Z151)</f>
        <v>47</v>
      </c>
      <c r="AC151" s="31"/>
      <c r="AD151" s="31"/>
    </row>
    <row r="152" spans="1:30" ht="12.75">
      <c r="A152" s="99"/>
      <c r="B152" s="33" t="s">
        <v>83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>
        <f aca="true" t="shared" si="38" ref="S152:Z152">1-(S150+S148)/S147</f>
        <v>0.5</v>
      </c>
      <c r="T152" s="34">
        <f t="shared" si="38"/>
        <v>0.7666666666666666</v>
      </c>
      <c r="U152" s="34">
        <f t="shared" si="38"/>
        <v>0.8205128205128205</v>
      </c>
      <c r="V152" s="34">
        <f t="shared" si="38"/>
        <v>0.7903225806451613</v>
      </c>
      <c r="W152" s="34">
        <f t="shared" si="38"/>
        <v>0.7966101694915254</v>
      </c>
      <c r="X152" s="34">
        <f t="shared" si="38"/>
        <v>0.9</v>
      </c>
      <c r="Y152" s="34">
        <f t="shared" si="38"/>
        <v>1</v>
      </c>
      <c r="Z152" s="34">
        <f t="shared" si="38"/>
        <v>0.9811320754716981</v>
      </c>
      <c r="AA152" s="34"/>
      <c r="AB152" s="34">
        <f>1-(AB150+AB148)/AB147</f>
        <v>0.8469656992084433</v>
      </c>
      <c r="AC152" s="36"/>
      <c r="AD152" s="36"/>
    </row>
    <row r="153" spans="1:30" ht="12.75">
      <c r="A153" s="99"/>
      <c r="B153" s="37" t="s">
        <v>84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>
        <f aca="true" t="shared" si="39" ref="S153:Z153">1-(S150-S149+S148-S151)/S147</f>
        <v>0.9583333333333334</v>
      </c>
      <c r="T153" s="38">
        <f t="shared" si="39"/>
        <v>0.9666666666666667</v>
      </c>
      <c r="U153" s="38">
        <f t="shared" si="39"/>
        <v>0.9487179487179487</v>
      </c>
      <c r="V153" s="38">
        <f t="shared" si="39"/>
        <v>0.967741935483871</v>
      </c>
      <c r="W153" s="38">
        <f t="shared" si="39"/>
        <v>0.9830508474576272</v>
      </c>
      <c r="X153" s="38">
        <f t="shared" si="39"/>
        <v>0.95</v>
      </c>
      <c r="Y153" s="38">
        <f t="shared" si="39"/>
        <v>1</v>
      </c>
      <c r="Z153" s="38">
        <f t="shared" si="39"/>
        <v>0.9811320754716981</v>
      </c>
      <c r="AA153" s="38"/>
      <c r="AB153" s="38">
        <f>1-(AB150-AB149+AB148-AB151)/AB147</f>
        <v>0.9709762532981531</v>
      </c>
      <c r="AC153" s="36"/>
      <c r="AD153" s="36"/>
    </row>
    <row r="154" spans="1:30" ht="12.75">
      <c r="A154" s="99" t="s">
        <v>14</v>
      </c>
      <c r="B154" s="29" t="s">
        <v>78</v>
      </c>
      <c r="C154" s="45">
        <v>122</v>
      </c>
      <c r="D154" s="45">
        <v>140</v>
      </c>
      <c r="E154" s="45">
        <v>100</v>
      </c>
      <c r="F154" s="45">
        <v>209</v>
      </c>
      <c r="G154" s="45">
        <v>214</v>
      </c>
      <c r="H154" s="45">
        <v>226</v>
      </c>
      <c r="I154" s="45">
        <v>285</v>
      </c>
      <c r="J154" s="45">
        <v>292</v>
      </c>
      <c r="K154" s="45">
        <v>268</v>
      </c>
      <c r="L154" s="45">
        <v>326</v>
      </c>
      <c r="M154" s="45">
        <v>300</v>
      </c>
      <c r="N154" s="45">
        <v>2233</v>
      </c>
      <c r="O154" s="45">
        <v>371</v>
      </c>
      <c r="P154" s="45">
        <v>293</v>
      </c>
      <c r="Q154" s="45">
        <v>318</v>
      </c>
      <c r="R154" s="45">
        <v>299</v>
      </c>
      <c r="S154" s="45">
        <v>353</v>
      </c>
      <c r="T154" s="45">
        <v>492</v>
      </c>
      <c r="U154" s="45">
        <v>517</v>
      </c>
      <c r="V154" s="45">
        <v>571</v>
      </c>
      <c r="W154" s="45">
        <v>533</v>
      </c>
      <c r="X154" s="45">
        <v>570</v>
      </c>
      <c r="Y154" s="45">
        <v>546</v>
      </c>
      <c r="Z154" s="45">
        <v>705</v>
      </c>
      <c r="AA154" s="30">
        <f>SUM(C154:N154)</f>
        <v>4715</v>
      </c>
      <c r="AB154" s="30">
        <f>SUM(O154:Z154)</f>
        <v>5568</v>
      </c>
      <c r="AC154" s="31">
        <f>+Z154/N154-1</f>
        <v>-0.6842812360053739</v>
      </c>
      <c r="AD154" s="31">
        <f>SUM(O154:Z154)/SUM(C154:N154)-1</f>
        <v>0.1809119830328738</v>
      </c>
    </row>
    <row r="155" spans="1:30" ht="12.75">
      <c r="A155" s="99"/>
      <c r="B155" s="29" t="s">
        <v>79</v>
      </c>
      <c r="C155" s="45">
        <v>1</v>
      </c>
      <c r="D155" s="45">
        <v>1</v>
      </c>
      <c r="E155" s="45">
        <v>1</v>
      </c>
      <c r="F155" s="45">
        <v>1</v>
      </c>
      <c r="G155" s="45">
        <v>0</v>
      </c>
      <c r="H155" s="45">
        <v>0</v>
      </c>
      <c r="I155" s="45">
        <v>3</v>
      </c>
      <c r="J155" s="45">
        <v>3</v>
      </c>
      <c r="K155" s="45">
        <v>2</v>
      </c>
      <c r="L155" s="45">
        <v>2</v>
      </c>
      <c r="M155" s="45">
        <v>0</v>
      </c>
      <c r="N155" s="45">
        <v>66</v>
      </c>
      <c r="O155" s="45">
        <v>0</v>
      </c>
      <c r="P155" s="45">
        <v>7</v>
      </c>
      <c r="Q155" s="45">
        <v>1</v>
      </c>
      <c r="R155" s="45">
        <v>0</v>
      </c>
      <c r="S155" s="45">
        <v>1</v>
      </c>
      <c r="T155" s="45">
        <v>3</v>
      </c>
      <c r="U155" s="45">
        <v>0</v>
      </c>
      <c r="V155" s="45">
        <v>0</v>
      </c>
      <c r="W155" s="45">
        <v>4</v>
      </c>
      <c r="X155" s="45">
        <v>2</v>
      </c>
      <c r="Y155" s="45">
        <v>1</v>
      </c>
      <c r="Z155" s="45">
        <v>3</v>
      </c>
      <c r="AA155" s="30">
        <f>SUM(C155:N155)</f>
        <v>80</v>
      </c>
      <c r="AB155" s="30">
        <f>SUM(O155:Z155)</f>
        <v>22</v>
      </c>
      <c r="AC155" s="31">
        <f>+Z155/N155-1</f>
        <v>-0.9545454545454546</v>
      </c>
      <c r="AD155" s="31">
        <f>SUM(O155:Z155)/SUM(C155:N155)-1</f>
        <v>-0.725</v>
      </c>
    </row>
    <row r="156" spans="1:30" ht="12.75">
      <c r="A156" s="99"/>
      <c r="B156" s="29" t="s">
        <v>80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1</v>
      </c>
      <c r="K156" s="45">
        <v>0</v>
      </c>
      <c r="L156" s="45">
        <v>0</v>
      </c>
      <c r="M156" s="45">
        <v>0</v>
      </c>
      <c r="N156" s="45">
        <v>20</v>
      </c>
      <c r="O156" s="45">
        <v>0</v>
      </c>
      <c r="P156" s="45">
        <v>0</v>
      </c>
      <c r="Q156" s="45">
        <v>0</v>
      </c>
      <c r="R156" s="45">
        <v>0</v>
      </c>
      <c r="S156" s="45">
        <v>1</v>
      </c>
      <c r="T156" s="45">
        <v>0</v>
      </c>
      <c r="U156" s="45">
        <v>0</v>
      </c>
      <c r="V156" s="45">
        <v>0</v>
      </c>
      <c r="W156" s="45">
        <v>2</v>
      </c>
      <c r="X156" s="45">
        <v>0</v>
      </c>
      <c r="Y156" s="45">
        <v>1</v>
      </c>
      <c r="Z156" s="45">
        <v>0</v>
      </c>
      <c r="AA156" s="30">
        <f>SUM(C156:N156)</f>
        <v>21</v>
      </c>
      <c r="AB156" s="30">
        <f>SUM(O156:Z156)</f>
        <v>4</v>
      </c>
      <c r="AC156" s="31">
        <f>+Z156/N156-1</f>
        <v>-1</v>
      </c>
      <c r="AD156" s="31">
        <f>SUM(O156:Z156)/SUM(C156:N156)-1</f>
        <v>-0.8095238095238095</v>
      </c>
    </row>
    <row r="157" spans="1:30" ht="12.75">
      <c r="A157" s="99"/>
      <c r="B157" s="29" t="s">
        <v>81</v>
      </c>
      <c r="C157" s="45">
        <v>22</v>
      </c>
      <c r="D157" s="45">
        <v>16</v>
      </c>
      <c r="E157" s="45">
        <v>26</v>
      </c>
      <c r="F157" s="45">
        <v>25</v>
      </c>
      <c r="G157" s="45">
        <v>24</v>
      </c>
      <c r="H157" s="45">
        <v>52</v>
      </c>
      <c r="I157" s="45">
        <v>97</v>
      </c>
      <c r="J157" s="45">
        <v>97</v>
      </c>
      <c r="K157" s="45">
        <v>46</v>
      </c>
      <c r="L157" s="45">
        <v>66</v>
      </c>
      <c r="M157" s="45">
        <v>91</v>
      </c>
      <c r="N157" s="45">
        <v>937</v>
      </c>
      <c r="O157" s="45">
        <v>76</v>
      </c>
      <c r="P157" s="45">
        <v>46</v>
      </c>
      <c r="Q157" s="45">
        <v>21</v>
      </c>
      <c r="R157" s="45">
        <v>15</v>
      </c>
      <c r="S157" s="45">
        <v>32</v>
      </c>
      <c r="T157" s="45">
        <v>46</v>
      </c>
      <c r="U157" s="45">
        <v>34</v>
      </c>
      <c r="V157" s="45">
        <v>34</v>
      </c>
      <c r="W157" s="45">
        <v>24</v>
      </c>
      <c r="X157" s="45">
        <v>23</v>
      </c>
      <c r="Y157" s="45">
        <v>27</v>
      </c>
      <c r="Z157" s="45">
        <v>92</v>
      </c>
      <c r="AA157" s="30">
        <f>SUM(C157:N157)</f>
        <v>1499</v>
      </c>
      <c r="AB157" s="30">
        <f>SUM(O157:Z157)</f>
        <v>470</v>
      </c>
      <c r="AC157" s="31">
        <f>+Z157/N157-1</f>
        <v>-0.9018143009605123</v>
      </c>
      <c r="AD157" s="31">
        <f>SUM(O157:Z157)/SUM(C157:N157)-1</f>
        <v>-0.6864576384256171</v>
      </c>
    </row>
    <row r="158" spans="1:30" ht="12.75">
      <c r="A158" s="99"/>
      <c r="B158" s="29" t="s">
        <v>82</v>
      </c>
      <c r="C158" s="45">
        <v>9</v>
      </c>
      <c r="D158" s="45">
        <v>7</v>
      </c>
      <c r="E158" s="45">
        <v>8</v>
      </c>
      <c r="F158" s="45">
        <v>8</v>
      </c>
      <c r="G158" s="45">
        <v>11</v>
      </c>
      <c r="H158" s="45">
        <v>15</v>
      </c>
      <c r="I158" s="45">
        <v>32</v>
      </c>
      <c r="J158" s="45">
        <v>40</v>
      </c>
      <c r="K158" s="45">
        <v>14</v>
      </c>
      <c r="L158" s="45">
        <v>37</v>
      </c>
      <c r="M158" s="45">
        <v>43</v>
      </c>
      <c r="N158" s="45">
        <v>440</v>
      </c>
      <c r="O158" s="45">
        <v>21</v>
      </c>
      <c r="P158" s="45">
        <v>25</v>
      </c>
      <c r="Q158" s="45">
        <v>5</v>
      </c>
      <c r="R158" s="45">
        <v>7</v>
      </c>
      <c r="S158" s="45">
        <v>11</v>
      </c>
      <c r="T158" s="45">
        <v>11</v>
      </c>
      <c r="U158" s="45">
        <v>11</v>
      </c>
      <c r="V158" s="45">
        <v>16</v>
      </c>
      <c r="W158" s="45">
        <v>18</v>
      </c>
      <c r="X158" s="45">
        <v>17</v>
      </c>
      <c r="Y158" s="45">
        <v>15</v>
      </c>
      <c r="Z158" s="45">
        <v>25</v>
      </c>
      <c r="AA158" s="30">
        <f>SUM(C158:N158)</f>
        <v>664</v>
      </c>
      <c r="AB158" s="30">
        <f>SUM(O158:Z158)</f>
        <v>182</v>
      </c>
      <c r="AC158" s="31">
        <f>+Z158/N158-1</f>
        <v>-0.9431818181818182</v>
      </c>
      <c r="AD158" s="31">
        <f>SUM(O158:Z158)/SUM(C158:N158)-1</f>
        <v>-0.7259036144578312</v>
      </c>
    </row>
    <row r="159" spans="1:30" ht="12.75">
      <c r="A159" s="99"/>
      <c r="B159" s="33" t="s">
        <v>83</v>
      </c>
      <c r="C159" s="34">
        <f>1-(C157+C155)/C154</f>
        <v>0.8114754098360656</v>
      </c>
      <c r="D159" s="34">
        <f aca="true" t="shared" si="40" ref="D159:T159">1-(D157+D155)/D154</f>
        <v>0.8785714285714286</v>
      </c>
      <c r="E159" s="34">
        <f t="shared" si="40"/>
        <v>0.73</v>
      </c>
      <c r="F159" s="34">
        <f t="shared" si="40"/>
        <v>0.8755980861244019</v>
      </c>
      <c r="G159" s="34">
        <f t="shared" si="40"/>
        <v>0.8878504672897196</v>
      </c>
      <c r="H159" s="34">
        <f t="shared" si="40"/>
        <v>0.7699115044247787</v>
      </c>
      <c r="I159" s="34">
        <f t="shared" si="40"/>
        <v>0.6491228070175439</v>
      </c>
      <c r="J159" s="34">
        <f t="shared" si="40"/>
        <v>0.6575342465753424</v>
      </c>
      <c r="K159" s="34">
        <f t="shared" si="40"/>
        <v>0.8208955223880597</v>
      </c>
      <c r="L159" s="34">
        <f t="shared" si="40"/>
        <v>0.7914110429447853</v>
      </c>
      <c r="M159" s="34">
        <f t="shared" si="40"/>
        <v>0.6966666666666667</v>
      </c>
      <c r="N159" s="34">
        <f t="shared" si="40"/>
        <v>0.5508284818629646</v>
      </c>
      <c r="O159" s="34">
        <f t="shared" si="40"/>
        <v>0.7951482479784366</v>
      </c>
      <c r="P159" s="34">
        <f t="shared" si="40"/>
        <v>0.8191126279863481</v>
      </c>
      <c r="Q159" s="34">
        <f t="shared" si="40"/>
        <v>0.9308176100628931</v>
      </c>
      <c r="R159" s="34">
        <f t="shared" si="40"/>
        <v>0.9498327759197325</v>
      </c>
      <c r="S159" s="34">
        <f t="shared" si="40"/>
        <v>0.9065155807365439</v>
      </c>
      <c r="T159" s="34">
        <f t="shared" si="40"/>
        <v>0.9004065040650406</v>
      </c>
      <c r="U159" s="34">
        <f>1-(U157+U155)/U154</f>
        <v>0.9342359767891683</v>
      </c>
      <c r="V159" s="34">
        <f>1-(V157+V155)/V154</f>
        <v>0.9404553415061296</v>
      </c>
      <c r="W159" s="34">
        <f>1-(W157+W155)/W154</f>
        <v>0.9474671669793621</v>
      </c>
      <c r="X159" s="34">
        <f>1-(X157+X155)/X154</f>
        <v>0.956140350877193</v>
      </c>
      <c r="Y159" s="34">
        <f>1-(Y157+Y155)/Y154</f>
        <v>0.9487179487179487</v>
      </c>
      <c r="Z159" s="34">
        <f>1-(Z157+Z155)/Z154</f>
        <v>0.8652482269503546</v>
      </c>
      <c r="AA159" s="34">
        <f>1-(AA157+AA155)/AA154</f>
        <v>0.6651113467656415</v>
      </c>
      <c r="AB159" s="34">
        <f>1-(AB157+AB155)/AB154</f>
        <v>0.9116379310344828</v>
      </c>
      <c r="AC159" s="36"/>
      <c r="AD159" s="36"/>
    </row>
    <row r="160" spans="1:30" ht="12.75">
      <c r="A160" s="99"/>
      <c r="B160" s="37" t="s">
        <v>84</v>
      </c>
      <c r="C160" s="38">
        <f>1-(C157-C156+C155-C158)/C154</f>
        <v>0.8852459016393442</v>
      </c>
      <c r="D160" s="38">
        <f aca="true" t="shared" si="41" ref="D160:T160">1-(D157-D156+D155-D158)/D154</f>
        <v>0.9285714285714286</v>
      </c>
      <c r="E160" s="38">
        <f t="shared" si="41"/>
        <v>0.81</v>
      </c>
      <c r="F160" s="38">
        <f t="shared" si="41"/>
        <v>0.9138755980861244</v>
      </c>
      <c r="G160" s="38">
        <f t="shared" si="41"/>
        <v>0.9392523364485982</v>
      </c>
      <c r="H160" s="38">
        <f t="shared" si="41"/>
        <v>0.8362831858407079</v>
      </c>
      <c r="I160" s="38">
        <f t="shared" si="41"/>
        <v>0.7614035087719299</v>
      </c>
      <c r="J160" s="38">
        <f t="shared" si="41"/>
        <v>0.797945205479452</v>
      </c>
      <c r="K160" s="38">
        <f t="shared" si="41"/>
        <v>0.8731343283582089</v>
      </c>
      <c r="L160" s="38">
        <f t="shared" si="41"/>
        <v>0.9049079754601227</v>
      </c>
      <c r="M160" s="38">
        <f t="shared" si="41"/>
        <v>0.84</v>
      </c>
      <c r="N160" s="38">
        <f t="shared" si="41"/>
        <v>0.7568293775190327</v>
      </c>
      <c r="O160" s="38">
        <f t="shared" si="41"/>
        <v>0.8517520215633423</v>
      </c>
      <c r="P160" s="38">
        <f t="shared" si="41"/>
        <v>0.9044368600682594</v>
      </c>
      <c r="Q160" s="38">
        <f t="shared" si="41"/>
        <v>0.9465408805031447</v>
      </c>
      <c r="R160" s="38">
        <f t="shared" si="41"/>
        <v>0.9732441471571907</v>
      </c>
      <c r="S160" s="38">
        <f t="shared" si="41"/>
        <v>0.9405099150141643</v>
      </c>
      <c r="T160" s="38">
        <f t="shared" si="41"/>
        <v>0.9227642276422764</v>
      </c>
      <c r="U160" s="38">
        <f>1-(U157-U156+U155-U158)/U154</f>
        <v>0.9555125725338491</v>
      </c>
      <c r="V160" s="38">
        <f>1-(V157-V156+V155-V158)/V154</f>
        <v>0.968476357267951</v>
      </c>
      <c r="W160" s="38">
        <f>1-(W157-W156+W155-W158)/W154</f>
        <v>0.9849906191369606</v>
      </c>
      <c r="X160" s="38">
        <f>1-(X157-X156+X155-X158)/X154</f>
        <v>0.9859649122807017</v>
      </c>
      <c r="Y160" s="38">
        <f>1-(Y157-Y156+Y155-Y158)/Y154</f>
        <v>0.978021978021978</v>
      </c>
      <c r="Z160" s="38">
        <f>1-(Z157-Z156+Z155-Z158)/Z154</f>
        <v>0.900709219858156</v>
      </c>
      <c r="AA160" s="38">
        <f>1-(AA157-AA156+AA155-AA158)/AA154</f>
        <v>0.8103923647932132</v>
      </c>
      <c r="AB160" s="38">
        <f>1-(AB157-AB156+AB155-AB158)/AB154</f>
        <v>0.9450431034482759</v>
      </c>
      <c r="AC160" s="36"/>
      <c r="AD160" s="36"/>
    </row>
    <row r="161" spans="1:30" ht="12.75">
      <c r="A161" s="99" t="s">
        <v>52</v>
      </c>
      <c r="B161" s="29" t="s">
        <v>78</v>
      </c>
      <c r="C161" s="45">
        <v>80</v>
      </c>
      <c r="D161" s="45">
        <v>72</v>
      </c>
      <c r="E161" s="45">
        <v>72</v>
      </c>
      <c r="F161" s="45">
        <v>85</v>
      </c>
      <c r="G161" s="45">
        <v>102</v>
      </c>
      <c r="H161" s="45">
        <v>98</v>
      </c>
      <c r="I161" s="45">
        <v>103</v>
      </c>
      <c r="J161" s="45">
        <v>104</v>
      </c>
      <c r="K161" s="45">
        <v>107</v>
      </c>
      <c r="L161" s="45">
        <v>111</v>
      </c>
      <c r="M161" s="45">
        <v>103</v>
      </c>
      <c r="N161" s="45">
        <v>0</v>
      </c>
      <c r="O161" s="45">
        <v>138</v>
      </c>
      <c r="P161" s="45">
        <v>127</v>
      </c>
      <c r="Q161" s="45">
        <v>149</v>
      </c>
      <c r="R161" s="45">
        <v>146</v>
      </c>
      <c r="S161" s="45">
        <v>58</v>
      </c>
      <c r="T161" s="45">
        <v>133</v>
      </c>
      <c r="U161" s="45">
        <v>127</v>
      </c>
      <c r="V161" s="45">
        <v>128</v>
      </c>
      <c r="W161" s="45">
        <v>125</v>
      </c>
      <c r="X161" s="45">
        <v>129</v>
      </c>
      <c r="Y161" s="45">
        <v>124</v>
      </c>
      <c r="Z161" s="45">
        <v>127</v>
      </c>
      <c r="AA161" s="30">
        <f>SUM(C161:N161)</f>
        <v>1037</v>
      </c>
      <c r="AB161" s="30">
        <f>SUM(O161:Z161)</f>
        <v>1511</v>
      </c>
      <c r="AC161" s="31"/>
      <c r="AD161" s="31">
        <f>SUM(O161:Z161)/SUM(C161:N161)-1</f>
        <v>0.4570877531340405</v>
      </c>
    </row>
    <row r="162" spans="1:30" ht="12.75">
      <c r="A162" s="99"/>
      <c r="B162" s="29" t="s">
        <v>79</v>
      </c>
      <c r="C162" s="45">
        <v>1</v>
      </c>
      <c r="D162" s="45">
        <v>1</v>
      </c>
      <c r="E162" s="45">
        <v>0</v>
      </c>
      <c r="F162" s="45">
        <v>0</v>
      </c>
      <c r="G162" s="45">
        <v>2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1</v>
      </c>
      <c r="R162" s="45">
        <v>0</v>
      </c>
      <c r="S162" s="45">
        <v>0</v>
      </c>
      <c r="T162" s="45">
        <v>0</v>
      </c>
      <c r="U162" s="45">
        <v>0</v>
      </c>
      <c r="V162" s="45">
        <v>0</v>
      </c>
      <c r="W162" s="45">
        <v>0</v>
      </c>
      <c r="X162" s="45">
        <v>0</v>
      </c>
      <c r="Y162" s="45">
        <v>0</v>
      </c>
      <c r="Z162" s="45">
        <v>0</v>
      </c>
      <c r="AA162" s="30">
        <f>SUM(C162:N162)</f>
        <v>4</v>
      </c>
      <c r="AB162" s="30">
        <f>SUM(O162:Z162)</f>
        <v>1</v>
      </c>
      <c r="AC162" s="31"/>
      <c r="AD162" s="31">
        <f>SUM(O162:Z162)/SUM(C162:N162)-1</f>
        <v>-0.75</v>
      </c>
    </row>
    <row r="163" spans="1:30" ht="12.75">
      <c r="A163" s="99"/>
      <c r="B163" s="29" t="s">
        <v>80</v>
      </c>
      <c r="C163" s="45">
        <v>0</v>
      </c>
      <c r="D163" s="45">
        <v>0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45">
        <v>0</v>
      </c>
      <c r="V163" s="45">
        <v>0</v>
      </c>
      <c r="W163" s="45">
        <v>0</v>
      </c>
      <c r="X163" s="45">
        <v>0</v>
      </c>
      <c r="Y163" s="45">
        <v>0</v>
      </c>
      <c r="Z163" s="45">
        <v>0</v>
      </c>
      <c r="AA163" s="30">
        <f>SUM(C163:N163)</f>
        <v>0</v>
      </c>
      <c r="AB163" s="30">
        <f>SUM(O163:Z163)</f>
        <v>0</v>
      </c>
      <c r="AC163" s="31"/>
      <c r="AD163" s="31"/>
    </row>
    <row r="164" spans="1:30" ht="12.75">
      <c r="A164" s="99"/>
      <c r="B164" s="29" t="s">
        <v>81</v>
      </c>
      <c r="C164" s="45">
        <v>12</v>
      </c>
      <c r="D164" s="45">
        <v>17</v>
      </c>
      <c r="E164" s="45">
        <v>11</v>
      </c>
      <c r="F164" s="45">
        <v>18</v>
      </c>
      <c r="G164" s="45">
        <v>22</v>
      </c>
      <c r="H164" s="45">
        <v>19</v>
      </c>
      <c r="I164" s="45">
        <v>12</v>
      </c>
      <c r="J164" s="45">
        <v>17</v>
      </c>
      <c r="K164" s="45">
        <v>11</v>
      </c>
      <c r="L164" s="45">
        <v>25</v>
      </c>
      <c r="M164" s="45">
        <v>18</v>
      </c>
      <c r="N164" s="45">
        <v>0</v>
      </c>
      <c r="O164" s="45">
        <v>21</v>
      </c>
      <c r="P164" s="45">
        <v>27</v>
      </c>
      <c r="Q164" s="45">
        <v>31</v>
      </c>
      <c r="R164" s="45">
        <v>25</v>
      </c>
      <c r="S164" s="45">
        <v>12</v>
      </c>
      <c r="T164" s="45">
        <v>7</v>
      </c>
      <c r="U164" s="45">
        <v>11</v>
      </c>
      <c r="V164" s="45">
        <v>5</v>
      </c>
      <c r="W164" s="45">
        <v>12</v>
      </c>
      <c r="X164" s="45">
        <v>17</v>
      </c>
      <c r="Y164" s="45">
        <v>21</v>
      </c>
      <c r="Z164" s="45">
        <v>23</v>
      </c>
      <c r="AA164" s="30">
        <f>SUM(C164:N164)</f>
        <v>182</v>
      </c>
      <c r="AB164" s="30">
        <f>SUM(O164:Z164)</f>
        <v>212</v>
      </c>
      <c r="AC164" s="31"/>
      <c r="AD164" s="31">
        <f>SUM(O164:Z164)/SUM(C164:N164)-1</f>
        <v>0.16483516483516492</v>
      </c>
    </row>
    <row r="165" spans="1:30" ht="12.75">
      <c r="A165" s="99"/>
      <c r="B165" s="29" t="s">
        <v>82</v>
      </c>
      <c r="C165" s="45">
        <v>5</v>
      </c>
      <c r="D165" s="45">
        <v>13</v>
      </c>
      <c r="E165" s="45">
        <v>6</v>
      </c>
      <c r="F165" s="45">
        <v>14</v>
      </c>
      <c r="G165" s="45">
        <v>18</v>
      </c>
      <c r="H165" s="45">
        <v>14</v>
      </c>
      <c r="I165" s="45">
        <v>0</v>
      </c>
      <c r="J165" s="45">
        <v>13</v>
      </c>
      <c r="K165" s="45">
        <v>5</v>
      </c>
      <c r="L165" s="45">
        <v>18</v>
      </c>
      <c r="M165" s="45">
        <v>12</v>
      </c>
      <c r="N165" s="45">
        <v>0</v>
      </c>
      <c r="O165" s="45">
        <v>12</v>
      </c>
      <c r="P165" s="45">
        <v>20</v>
      </c>
      <c r="Q165" s="45">
        <v>23</v>
      </c>
      <c r="R165" s="45">
        <v>11</v>
      </c>
      <c r="S165" s="45">
        <v>7</v>
      </c>
      <c r="T165" s="45">
        <v>2</v>
      </c>
      <c r="U165" s="45">
        <v>4</v>
      </c>
      <c r="V165" s="45">
        <v>1</v>
      </c>
      <c r="W165" s="45">
        <v>7</v>
      </c>
      <c r="X165" s="45">
        <v>11</v>
      </c>
      <c r="Y165" s="45">
        <v>11</v>
      </c>
      <c r="Z165" s="45">
        <v>13</v>
      </c>
      <c r="AA165" s="30">
        <f>SUM(C165:N165)</f>
        <v>118</v>
      </c>
      <c r="AB165" s="30">
        <f>SUM(O165:Z165)</f>
        <v>122</v>
      </c>
      <c r="AC165" s="31"/>
      <c r="AD165" s="31">
        <f>SUM(O165:Z165)/SUM(C165:N165)-1</f>
        <v>0.03389830508474567</v>
      </c>
    </row>
    <row r="166" spans="1:30" ht="12.75">
      <c r="A166" s="99"/>
      <c r="B166" s="33" t="s">
        <v>83</v>
      </c>
      <c r="C166" s="34">
        <f>1-(C164+C162)/C161</f>
        <v>0.8375</v>
      </c>
      <c r="D166" s="34">
        <f aca="true" t="shared" si="42" ref="D166:T166">1-(D164+D162)/D161</f>
        <v>0.75</v>
      </c>
      <c r="E166" s="34">
        <f t="shared" si="42"/>
        <v>0.8472222222222222</v>
      </c>
      <c r="F166" s="34">
        <f t="shared" si="42"/>
        <v>0.788235294117647</v>
      </c>
      <c r="G166" s="34">
        <f t="shared" si="42"/>
        <v>0.7647058823529411</v>
      </c>
      <c r="H166" s="34">
        <f t="shared" si="42"/>
        <v>0.8061224489795918</v>
      </c>
      <c r="I166" s="34">
        <f t="shared" si="42"/>
        <v>0.883495145631068</v>
      </c>
      <c r="J166" s="34">
        <f t="shared" si="42"/>
        <v>0.8365384615384616</v>
      </c>
      <c r="K166" s="34">
        <f t="shared" si="42"/>
        <v>0.897196261682243</v>
      </c>
      <c r="L166" s="34">
        <f t="shared" si="42"/>
        <v>0.7747747747747747</v>
      </c>
      <c r="M166" s="34">
        <f t="shared" si="42"/>
        <v>0.8252427184466019</v>
      </c>
      <c r="N166" s="34"/>
      <c r="O166" s="34">
        <f t="shared" si="42"/>
        <v>0.8478260869565217</v>
      </c>
      <c r="P166" s="34">
        <f t="shared" si="42"/>
        <v>0.7874015748031495</v>
      </c>
      <c r="Q166" s="34">
        <f t="shared" si="42"/>
        <v>0.785234899328859</v>
      </c>
      <c r="R166" s="34">
        <f t="shared" si="42"/>
        <v>0.8287671232876712</v>
      </c>
      <c r="S166" s="34">
        <f t="shared" si="42"/>
        <v>0.7931034482758621</v>
      </c>
      <c r="T166" s="34">
        <f t="shared" si="42"/>
        <v>0.9473684210526316</v>
      </c>
      <c r="U166" s="34">
        <f>1-(U164+U162)/U161</f>
        <v>0.9133858267716536</v>
      </c>
      <c r="V166" s="34">
        <f>1-(V164+V162)/V161</f>
        <v>0.9609375</v>
      </c>
      <c r="W166" s="34">
        <f>1-(W164+W162)/W161</f>
        <v>0.904</v>
      </c>
      <c r="X166" s="34">
        <f>1-(X164+X162)/X161</f>
        <v>0.8682170542635659</v>
      </c>
      <c r="Y166" s="34">
        <f>1-(Y164+Y162)/Y161</f>
        <v>0.8306451612903226</v>
      </c>
      <c r="Z166" s="34">
        <f>1-(Z164+Z162)/Z161</f>
        <v>0.8188976377952756</v>
      </c>
      <c r="AA166" s="34">
        <f>1-(AA164+AA162)/AA161</f>
        <v>0.8206364513018323</v>
      </c>
      <c r="AB166" s="34">
        <f>1-(AB164+AB162)/AB161</f>
        <v>0.8590337524818001</v>
      </c>
      <c r="AC166" s="36"/>
      <c r="AD166" s="36"/>
    </row>
    <row r="167" spans="1:30" ht="12.75">
      <c r="A167" s="99"/>
      <c r="B167" s="37" t="s">
        <v>84</v>
      </c>
      <c r="C167" s="38">
        <f>1-(C164-C163+C162-C165)/C161</f>
        <v>0.9</v>
      </c>
      <c r="D167" s="38">
        <f aca="true" t="shared" si="43" ref="D167:T167">1-(D164-D163+D162-D165)/D161</f>
        <v>0.9305555555555556</v>
      </c>
      <c r="E167" s="38">
        <f t="shared" si="43"/>
        <v>0.9305555555555556</v>
      </c>
      <c r="F167" s="38">
        <f t="shared" si="43"/>
        <v>0.9529411764705882</v>
      </c>
      <c r="G167" s="38">
        <f t="shared" si="43"/>
        <v>0.9411764705882353</v>
      </c>
      <c r="H167" s="38">
        <f t="shared" si="43"/>
        <v>0.9489795918367347</v>
      </c>
      <c r="I167" s="38">
        <f t="shared" si="43"/>
        <v>0.883495145631068</v>
      </c>
      <c r="J167" s="38">
        <f t="shared" si="43"/>
        <v>0.9615384615384616</v>
      </c>
      <c r="K167" s="38">
        <f t="shared" si="43"/>
        <v>0.9439252336448598</v>
      </c>
      <c r="L167" s="38">
        <f t="shared" si="43"/>
        <v>0.9369369369369369</v>
      </c>
      <c r="M167" s="38">
        <f t="shared" si="43"/>
        <v>0.941747572815534</v>
      </c>
      <c r="N167" s="38"/>
      <c r="O167" s="38">
        <f t="shared" si="43"/>
        <v>0.9347826086956522</v>
      </c>
      <c r="P167" s="38">
        <f t="shared" si="43"/>
        <v>0.9448818897637795</v>
      </c>
      <c r="Q167" s="38">
        <f t="shared" si="43"/>
        <v>0.9395973154362416</v>
      </c>
      <c r="R167" s="38">
        <f t="shared" si="43"/>
        <v>0.904109589041096</v>
      </c>
      <c r="S167" s="38">
        <f t="shared" si="43"/>
        <v>0.9137931034482758</v>
      </c>
      <c r="T167" s="38">
        <f t="shared" si="43"/>
        <v>0.9624060150375939</v>
      </c>
      <c r="U167" s="38">
        <f>1-(U164-U163+U162-U165)/U161</f>
        <v>0.9448818897637795</v>
      </c>
      <c r="V167" s="38">
        <f>1-(V164-V163+V162-V165)/V161</f>
        <v>0.96875</v>
      </c>
      <c r="W167" s="38">
        <f>1-(W164-W163+W162-W165)/W161</f>
        <v>0.96</v>
      </c>
      <c r="X167" s="38">
        <f>1-(X164-X163+X162-X165)/X161</f>
        <v>0.9534883720930233</v>
      </c>
      <c r="Y167" s="38">
        <f>1-(Y164-Y163+Y162-Y165)/Y161</f>
        <v>0.9193548387096774</v>
      </c>
      <c r="Z167" s="38">
        <f>1-(Z164-Z163+Z162-Z165)/Z161</f>
        <v>0.9212598425196851</v>
      </c>
      <c r="AA167" s="38">
        <f>1-(AA164-AA163+AA162-AA165)/AA161</f>
        <v>0.9344262295081968</v>
      </c>
      <c r="AB167" s="38">
        <f>1-(AB164-AB163+AB162-AB165)/AB161</f>
        <v>0.9397749834546658</v>
      </c>
      <c r="AC167" s="36"/>
      <c r="AD167" s="36"/>
    </row>
    <row r="168" spans="1:30" ht="12.75">
      <c r="A168" s="99" t="s">
        <v>32</v>
      </c>
      <c r="B168" s="29" t="s">
        <v>78</v>
      </c>
      <c r="C168" s="45">
        <v>14</v>
      </c>
      <c r="D168" s="45">
        <v>12</v>
      </c>
      <c r="E168" s="45">
        <v>13</v>
      </c>
      <c r="F168" s="45">
        <v>13</v>
      </c>
      <c r="G168" s="45">
        <v>13</v>
      </c>
      <c r="H168" s="45">
        <v>13</v>
      </c>
      <c r="I168" s="45">
        <v>13</v>
      </c>
      <c r="J168" s="45">
        <v>14</v>
      </c>
      <c r="K168" s="45">
        <v>12</v>
      </c>
      <c r="L168" s="45">
        <v>0</v>
      </c>
      <c r="M168" s="45">
        <v>13</v>
      </c>
      <c r="N168" s="45">
        <v>13</v>
      </c>
      <c r="O168" s="45">
        <v>13</v>
      </c>
      <c r="P168" s="45">
        <v>13</v>
      </c>
      <c r="Q168" s="45">
        <v>13</v>
      </c>
      <c r="R168" s="45">
        <v>13</v>
      </c>
      <c r="S168" s="45">
        <v>13</v>
      </c>
      <c r="T168" s="45">
        <v>13</v>
      </c>
      <c r="U168" s="45">
        <v>13</v>
      </c>
      <c r="V168" s="45">
        <v>13</v>
      </c>
      <c r="W168" s="45">
        <v>13</v>
      </c>
      <c r="X168" s="45">
        <v>14</v>
      </c>
      <c r="Y168" s="45">
        <v>12</v>
      </c>
      <c r="Z168" s="45">
        <v>14</v>
      </c>
      <c r="AA168" s="30">
        <f>SUM(C168:N168)</f>
        <v>143</v>
      </c>
      <c r="AB168" s="30">
        <f>SUM(O168:Z168)</f>
        <v>157</v>
      </c>
      <c r="AC168" s="31">
        <f>+Z168/N168-1</f>
        <v>0.07692307692307687</v>
      </c>
      <c r="AD168" s="31">
        <f>SUM(O168:Z168)/SUM(C168:N168)-1</f>
        <v>0.09790209790209792</v>
      </c>
    </row>
    <row r="169" spans="1:30" ht="12.75">
      <c r="A169" s="99"/>
      <c r="B169" s="29" t="s">
        <v>79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1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30">
        <f>SUM(C169:N169)</f>
        <v>0</v>
      </c>
      <c r="AB169" s="30">
        <f>SUM(O169:Z169)</f>
        <v>1</v>
      </c>
      <c r="AC169" s="31"/>
      <c r="AD169" s="31"/>
    </row>
    <row r="170" spans="1:30" ht="12.75">
      <c r="A170" s="99"/>
      <c r="B170" s="29" t="s">
        <v>80</v>
      </c>
      <c r="C170" s="45">
        <v>0</v>
      </c>
      <c r="D170" s="45">
        <v>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45">
        <v>0</v>
      </c>
      <c r="V170" s="45">
        <v>0</v>
      </c>
      <c r="W170" s="45">
        <v>0</v>
      </c>
      <c r="X170" s="45">
        <v>0</v>
      </c>
      <c r="Y170" s="45">
        <v>0</v>
      </c>
      <c r="Z170" s="45">
        <v>0</v>
      </c>
      <c r="AA170" s="30">
        <f>SUM(C170:N170)</f>
        <v>0</v>
      </c>
      <c r="AB170" s="30">
        <f>SUM(O170:Z170)</f>
        <v>0</v>
      </c>
      <c r="AC170" s="31"/>
      <c r="AD170" s="31"/>
    </row>
    <row r="171" spans="1:30" ht="12.75">
      <c r="A171" s="99"/>
      <c r="B171" s="29" t="s">
        <v>81</v>
      </c>
      <c r="C171" s="45">
        <v>4</v>
      </c>
      <c r="D171" s="45">
        <v>1</v>
      </c>
      <c r="E171" s="45">
        <v>3</v>
      </c>
      <c r="F171" s="45">
        <v>2</v>
      </c>
      <c r="G171" s="45">
        <v>4</v>
      </c>
      <c r="H171" s="45">
        <v>7</v>
      </c>
      <c r="I171" s="45">
        <v>1</v>
      </c>
      <c r="J171" s="45">
        <v>7</v>
      </c>
      <c r="K171" s="45">
        <v>0</v>
      </c>
      <c r="L171" s="45">
        <v>0</v>
      </c>
      <c r="M171" s="45">
        <v>4</v>
      </c>
      <c r="N171" s="45">
        <v>5</v>
      </c>
      <c r="O171" s="45">
        <v>5</v>
      </c>
      <c r="P171" s="45">
        <v>3</v>
      </c>
      <c r="Q171" s="45">
        <v>6</v>
      </c>
      <c r="R171" s="45">
        <v>1</v>
      </c>
      <c r="S171" s="45">
        <v>5</v>
      </c>
      <c r="T171" s="45">
        <v>6</v>
      </c>
      <c r="U171" s="45">
        <v>7</v>
      </c>
      <c r="V171" s="45">
        <v>5</v>
      </c>
      <c r="W171" s="45">
        <v>4</v>
      </c>
      <c r="X171" s="45">
        <v>5</v>
      </c>
      <c r="Y171" s="45">
        <v>2</v>
      </c>
      <c r="Z171" s="45">
        <v>8</v>
      </c>
      <c r="AA171" s="30">
        <f>SUM(C171:N171)</f>
        <v>38</v>
      </c>
      <c r="AB171" s="30">
        <f>SUM(O171:Z171)</f>
        <v>57</v>
      </c>
      <c r="AC171" s="31">
        <f>+Z171/N171-1</f>
        <v>0.6000000000000001</v>
      </c>
      <c r="AD171" s="31">
        <f>SUM(O171:Z171)/SUM(C171:N171)-1</f>
        <v>0.5</v>
      </c>
    </row>
    <row r="172" spans="1:30" ht="12.75">
      <c r="A172" s="99"/>
      <c r="B172" s="29" t="s">
        <v>82</v>
      </c>
      <c r="C172" s="45">
        <v>0</v>
      </c>
      <c r="D172" s="45">
        <v>1</v>
      </c>
      <c r="E172" s="45">
        <v>0</v>
      </c>
      <c r="F172" s="45">
        <v>0</v>
      </c>
      <c r="G172" s="45">
        <v>3</v>
      </c>
      <c r="H172" s="45">
        <v>3</v>
      </c>
      <c r="I172" s="45">
        <v>0</v>
      </c>
      <c r="J172" s="45">
        <v>1</v>
      </c>
      <c r="K172" s="45">
        <v>0</v>
      </c>
      <c r="L172" s="45">
        <v>0</v>
      </c>
      <c r="M172" s="45">
        <v>1</v>
      </c>
      <c r="N172" s="45">
        <v>2</v>
      </c>
      <c r="O172" s="45">
        <v>1</v>
      </c>
      <c r="P172" s="45">
        <v>0</v>
      </c>
      <c r="Q172" s="45">
        <v>1</v>
      </c>
      <c r="R172" s="45">
        <v>0</v>
      </c>
      <c r="S172" s="45">
        <v>2</v>
      </c>
      <c r="T172" s="45">
        <v>5</v>
      </c>
      <c r="U172" s="45">
        <v>0</v>
      </c>
      <c r="V172" s="45">
        <v>0</v>
      </c>
      <c r="W172" s="45">
        <v>2</v>
      </c>
      <c r="X172" s="45">
        <v>0</v>
      </c>
      <c r="Y172" s="45">
        <v>1</v>
      </c>
      <c r="Z172" s="45">
        <v>2</v>
      </c>
      <c r="AA172" s="30">
        <f>SUM(C172:N172)</f>
        <v>11</v>
      </c>
      <c r="AB172" s="30">
        <f>SUM(O172:Z172)</f>
        <v>14</v>
      </c>
      <c r="AC172" s="31">
        <f>+Z172/N172-1</f>
        <v>0</v>
      </c>
      <c r="AD172" s="31">
        <f>SUM(O172:Z172)/SUM(C172:N172)-1</f>
        <v>0.2727272727272727</v>
      </c>
    </row>
    <row r="173" spans="1:30" ht="12.75">
      <c r="A173" s="99"/>
      <c r="B173" s="33" t="s">
        <v>83</v>
      </c>
      <c r="C173" s="34">
        <f>1-(C171+C169)/C168</f>
        <v>0.7142857142857143</v>
      </c>
      <c r="D173" s="34">
        <f aca="true" t="shared" si="44" ref="D173:T173">1-(D171+D169)/D168</f>
        <v>0.9166666666666666</v>
      </c>
      <c r="E173" s="34">
        <f t="shared" si="44"/>
        <v>0.7692307692307692</v>
      </c>
      <c r="F173" s="34">
        <f t="shared" si="44"/>
        <v>0.8461538461538461</v>
      </c>
      <c r="G173" s="34">
        <f t="shared" si="44"/>
        <v>0.6923076923076923</v>
      </c>
      <c r="H173" s="34">
        <f t="shared" si="44"/>
        <v>0.46153846153846156</v>
      </c>
      <c r="I173" s="34">
        <f t="shared" si="44"/>
        <v>0.9230769230769231</v>
      </c>
      <c r="J173" s="34">
        <f t="shared" si="44"/>
        <v>0.5</v>
      </c>
      <c r="K173" s="34">
        <f t="shared" si="44"/>
        <v>1</v>
      </c>
      <c r="L173" s="34"/>
      <c r="M173" s="34">
        <f t="shared" si="44"/>
        <v>0.6923076923076923</v>
      </c>
      <c r="N173" s="34">
        <f t="shared" si="44"/>
        <v>0.6153846153846154</v>
      </c>
      <c r="O173" s="34">
        <f t="shared" si="44"/>
        <v>0.6153846153846154</v>
      </c>
      <c r="P173" s="34">
        <f t="shared" si="44"/>
        <v>0.7692307692307692</v>
      </c>
      <c r="Q173" s="34">
        <f t="shared" si="44"/>
        <v>0.46153846153846156</v>
      </c>
      <c r="R173" s="34">
        <f t="shared" si="44"/>
        <v>0.9230769230769231</v>
      </c>
      <c r="S173" s="34">
        <f t="shared" si="44"/>
        <v>0.6153846153846154</v>
      </c>
      <c r="T173" s="34">
        <f t="shared" si="44"/>
        <v>0.5384615384615384</v>
      </c>
      <c r="U173" s="34">
        <f>1-(U171+U169)/U168</f>
        <v>0.46153846153846156</v>
      </c>
      <c r="V173" s="34">
        <f>1-(V171+V169)/V168</f>
        <v>0.6153846153846154</v>
      </c>
      <c r="W173" s="34">
        <f>1-(W171+W169)/W168</f>
        <v>0.6923076923076923</v>
      </c>
      <c r="X173" s="34">
        <f>1-(X171+X169)/X168</f>
        <v>0.6428571428571428</v>
      </c>
      <c r="Y173" s="34">
        <f>1-(Y171+Y169)/Y168</f>
        <v>0.8333333333333334</v>
      </c>
      <c r="Z173" s="34">
        <f>1-(Z171+Z169)/Z168</f>
        <v>0.4285714285714286</v>
      </c>
      <c r="AA173" s="34">
        <f>1-(AA171+AA169)/AA168</f>
        <v>0.7342657342657343</v>
      </c>
      <c r="AB173" s="34">
        <f>1-(AB171+AB169)/AB168</f>
        <v>0.6305732484076434</v>
      </c>
      <c r="AC173" s="36"/>
      <c r="AD173" s="36"/>
    </row>
    <row r="174" spans="1:30" ht="12.75">
      <c r="A174" s="99"/>
      <c r="B174" s="37" t="s">
        <v>84</v>
      </c>
      <c r="C174" s="38">
        <f>1-(C171-C170+C169-C172)/C168</f>
        <v>0.7142857142857143</v>
      </c>
      <c r="D174" s="38">
        <f aca="true" t="shared" si="45" ref="D174:T174">1-(D171-D170+D169-D172)/D168</f>
        <v>1</v>
      </c>
      <c r="E174" s="38">
        <f t="shared" si="45"/>
        <v>0.7692307692307692</v>
      </c>
      <c r="F174" s="38">
        <f t="shared" si="45"/>
        <v>0.8461538461538461</v>
      </c>
      <c r="G174" s="38">
        <f t="shared" si="45"/>
        <v>0.9230769230769231</v>
      </c>
      <c r="H174" s="38">
        <f t="shared" si="45"/>
        <v>0.6923076923076923</v>
      </c>
      <c r="I174" s="38">
        <f t="shared" si="45"/>
        <v>0.9230769230769231</v>
      </c>
      <c r="J174" s="38">
        <f t="shared" si="45"/>
        <v>0.5714285714285714</v>
      </c>
      <c r="K174" s="38">
        <f t="shared" si="45"/>
        <v>1</v>
      </c>
      <c r="L174" s="38"/>
      <c r="M174" s="38">
        <f t="shared" si="45"/>
        <v>0.7692307692307692</v>
      </c>
      <c r="N174" s="38">
        <f t="shared" si="45"/>
        <v>0.7692307692307692</v>
      </c>
      <c r="O174" s="38">
        <f t="shared" si="45"/>
        <v>0.6923076923076923</v>
      </c>
      <c r="P174" s="38">
        <f t="shared" si="45"/>
        <v>0.7692307692307692</v>
      </c>
      <c r="Q174" s="38">
        <f t="shared" si="45"/>
        <v>0.5384615384615384</v>
      </c>
      <c r="R174" s="38">
        <f t="shared" si="45"/>
        <v>0.9230769230769231</v>
      </c>
      <c r="S174" s="38">
        <f t="shared" si="45"/>
        <v>0.7692307692307692</v>
      </c>
      <c r="T174" s="38">
        <f t="shared" si="45"/>
        <v>0.9230769230769231</v>
      </c>
      <c r="U174" s="38">
        <f>1-(U171-U170+U169-U172)/U168</f>
        <v>0.46153846153846156</v>
      </c>
      <c r="V174" s="38">
        <f>1-(V171-V170+V169-V172)/V168</f>
        <v>0.6153846153846154</v>
      </c>
      <c r="W174" s="38">
        <f>1-(W171-W170+W169-W172)/W168</f>
        <v>0.8461538461538461</v>
      </c>
      <c r="X174" s="38">
        <f>1-(X171-X170+X169-X172)/X168</f>
        <v>0.6428571428571428</v>
      </c>
      <c r="Y174" s="38">
        <f>1-(Y171-Y170+Y169-Y172)/Y168</f>
        <v>0.9166666666666666</v>
      </c>
      <c r="Z174" s="38">
        <f>1-(Z171-Z170+Z169-Z172)/Z168</f>
        <v>0.5714285714285714</v>
      </c>
      <c r="AA174" s="38">
        <f>1-(AA171-AA170+AA169-AA172)/AA168</f>
        <v>0.8111888111888113</v>
      </c>
      <c r="AB174" s="38">
        <f>1-(AB171-AB170+AB169-AB172)/AB168</f>
        <v>0.7197452229299364</v>
      </c>
      <c r="AC174" s="36"/>
      <c r="AD174" s="36"/>
    </row>
    <row r="175" spans="1:30" ht="12.75">
      <c r="A175" s="99" t="s">
        <v>55</v>
      </c>
      <c r="B175" s="29" t="s">
        <v>78</v>
      </c>
      <c r="C175" s="45">
        <v>39</v>
      </c>
      <c r="D175" s="45">
        <v>36</v>
      </c>
      <c r="E175" s="45">
        <v>40</v>
      </c>
      <c r="F175" s="45">
        <v>32</v>
      </c>
      <c r="G175" s="45">
        <v>47</v>
      </c>
      <c r="H175" s="45">
        <v>30</v>
      </c>
      <c r="I175" s="45">
        <v>62</v>
      </c>
      <c r="J175" s="45">
        <v>62</v>
      </c>
      <c r="K175" s="45">
        <v>30</v>
      </c>
      <c r="L175" s="45">
        <v>14</v>
      </c>
      <c r="M175" s="45">
        <v>60</v>
      </c>
      <c r="N175" s="45">
        <v>62</v>
      </c>
      <c r="O175" s="45">
        <v>62</v>
      </c>
      <c r="P175" s="45">
        <v>58</v>
      </c>
      <c r="Q175" s="45">
        <v>62</v>
      </c>
      <c r="R175" s="45">
        <v>30</v>
      </c>
      <c r="S175" s="45">
        <v>31</v>
      </c>
      <c r="T175" s="45">
        <v>60</v>
      </c>
      <c r="U175" s="45">
        <v>78</v>
      </c>
      <c r="V175" s="45">
        <v>80</v>
      </c>
      <c r="W175" s="45">
        <v>154</v>
      </c>
      <c r="X175" s="45">
        <v>80</v>
      </c>
      <c r="Y175" s="45">
        <v>97</v>
      </c>
      <c r="Z175" s="45">
        <v>80</v>
      </c>
      <c r="AA175" s="30">
        <f>SUM(C175:N175)</f>
        <v>514</v>
      </c>
      <c r="AB175" s="30">
        <f>SUM(O175:Z175)</f>
        <v>872</v>
      </c>
      <c r="AC175" s="31">
        <f>+Z175/N175-1</f>
        <v>0.29032258064516125</v>
      </c>
      <c r="AD175" s="31">
        <f>SUM(O175:Z175)/SUM(C175:N175)-1</f>
        <v>0.6964980544747081</v>
      </c>
    </row>
    <row r="176" spans="1:30" ht="12.75">
      <c r="A176" s="99"/>
      <c r="B176" s="29" t="s">
        <v>79</v>
      </c>
      <c r="C176" s="45">
        <v>1</v>
      </c>
      <c r="D176" s="45">
        <v>0</v>
      </c>
      <c r="E176" s="45">
        <v>0</v>
      </c>
      <c r="F176" s="45">
        <v>1</v>
      </c>
      <c r="G176" s="45">
        <v>0</v>
      </c>
      <c r="H176" s="45">
        <v>0</v>
      </c>
      <c r="I176" s="45">
        <v>0</v>
      </c>
      <c r="J176" s="45">
        <v>1</v>
      </c>
      <c r="K176" s="45">
        <v>0</v>
      </c>
      <c r="L176" s="45">
        <v>0</v>
      </c>
      <c r="M176" s="45">
        <v>1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1</v>
      </c>
      <c r="W176" s="45">
        <v>0</v>
      </c>
      <c r="X176" s="45">
        <v>0</v>
      </c>
      <c r="Y176" s="45">
        <v>0</v>
      </c>
      <c r="Z176" s="45">
        <v>0</v>
      </c>
      <c r="AA176" s="30">
        <f>SUM(C176:N176)</f>
        <v>4</v>
      </c>
      <c r="AB176" s="30">
        <f>SUM(O176:Z176)</f>
        <v>1</v>
      </c>
      <c r="AC176" s="31"/>
      <c r="AD176" s="31">
        <f>SUM(O176:Z176)/SUM(C176:N176)-1</f>
        <v>-0.75</v>
      </c>
    </row>
    <row r="177" spans="1:30" ht="12.75">
      <c r="A177" s="99"/>
      <c r="B177" s="29" t="s">
        <v>80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1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30">
        <f>SUM(C177:N177)</f>
        <v>1</v>
      </c>
      <c r="AB177" s="30">
        <f>SUM(O177:Z177)</f>
        <v>0</v>
      </c>
      <c r="AC177" s="31"/>
      <c r="AD177" s="31">
        <f>SUM(O177:Z177)/SUM(C177:N177)-1</f>
        <v>-1</v>
      </c>
    </row>
    <row r="178" spans="1:30" ht="12.75">
      <c r="A178" s="99"/>
      <c r="B178" s="29" t="s">
        <v>81</v>
      </c>
      <c r="C178" s="45">
        <v>1</v>
      </c>
      <c r="D178" s="45">
        <v>2</v>
      </c>
      <c r="E178" s="45">
        <v>0</v>
      </c>
      <c r="F178" s="45">
        <v>2</v>
      </c>
      <c r="G178" s="45">
        <v>4</v>
      </c>
      <c r="H178" s="45">
        <v>2</v>
      </c>
      <c r="I178" s="45">
        <v>1</v>
      </c>
      <c r="J178" s="45">
        <v>2</v>
      </c>
      <c r="K178" s="45">
        <v>1</v>
      </c>
      <c r="L178" s="45">
        <v>0</v>
      </c>
      <c r="M178" s="45">
        <v>3</v>
      </c>
      <c r="N178" s="45">
        <v>7</v>
      </c>
      <c r="O178" s="45">
        <v>5</v>
      </c>
      <c r="P178" s="45">
        <v>5</v>
      </c>
      <c r="Q178" s="45">
        <v>1</v>
      </c>
      <c r="R178" s="45">
        <v>3</v>
      </c>
      <c r="S178" s="45">
        <v>0</v>
      </c>
      <c r="T178" s="45">
        <v>3</v>
      </c>
      <c r="U178" s="45">
        <v>0</v>
      </c>
      <c r="V178" s="45">
        <v>3</v>
      </c>
      <c r="W178" s="45">
        <v>4</v>
      </c>
      <c r="X178" s="45">
        <v>3</v>
      </c>
      <c r="Y178" s="45">
        <v>4</v>
      </c>
      <c r="Z178" s="45">
        <v>3</v>
      </c>
      <c r="AA178" s="30">
        <f>SUM(C178:N178)</f>
        <v>25</v>
      </c>
      <c r="AB178" s="30">
        <f>SUM(O178:Z178)</f>
        <v>34</v>
      </c>
      <c r="AC178" s="31">
        <f>+Z178/N178-1</f>
        <v>-0.5714285714285714</v>
      </c>
      <c r="AD178" s="31">
        <f>SUM(O178:Z178)/SUM(C178:N178)-1</f>
        <v>0.3600000000000001</v>
      </c>
    </row>
    <row r="179" spans="1:30" ht="12.75">
      <c r="A179" s="99"/>
      <c r="B179" s="29" t="s">
        <v>82</v>
      </c>
      <c r="C179" s="45">
        <v>0</v>
      </c>
      <c r="D179" s="45">
        <v>0</v>
      </c>
      <c r="E179" s="45">
        <v>0</v>
      </c>
      <c r="F179" s="45">
        <v>2</v>
      </c>
      <c r="G179" s="45">
        <v>3</v>
      </c>
      <c r="H179" s="45">
        <v>1</v>
      </c>
      <c r="I179" s="45">
        <v>0</v>
      </c>
      <c r="J179" s="45">
        <v>1</v>
      </c>
      <c r="K179" s="45">
        <v>0</v>
      </c>
      <c r="L179" s="45">
        <v>0</v>
      </c>
      <c r="M179" s="45">
        <v>0</v>
      </c>
      <c r="N179" s="45">
        <v>6</v>
      </c>
      <c r="O179" s="45">
        <v>3</v>
      </c>
      <c r="P179" s="45">
        <v>3</v>
      </c>
      <c r="Q179" s="45">
        <v>1</v>
      </c>
      <c r="R179" s="45">
        <v>2</v>
      </c>
      <c r="S179" s="45">
        <v>0</v>
      </c>
      <c r="T179" s="45">
        <v>0</v>
      </c>
      <c r="U179" s="45">
        <v>0</v>
      </c>
      <c r="V179" s="45">
        <v>1</v>
      </c>
      <c r="W179" s="45">
        <v>4</v>
      </c>
      <c r="X179" s="45">
        <v>3</v>
      </c>
      <c r="Y179" s="45">
        <v>3</v>
      </c>
      <c r="Z179" s="45">
        <v>3</v>
      </c>
      <c r="AA179" s="30">
        <f>SUM(C179:N179)</f>
        <v>13</v>
      </c>
      <c r="AB179" s="30">
        <f>SUM(O179:Z179)</f>
        <v>23</v>
      </c>
      <c r="AC179" s="31">
        <f>+Z179/N179-1</f>
        <v>-0.5</v>
      </c>
      <c r="AD179" s="31">
        <f>SUM(O179:Z179)/SUM(C179:N179)-1</f>
        <v>0.7692307692307692</v>
      </c>
    </row>
    <row r="180" spans="1:30" ht="12.75">
      <c r="A180" s="99"/>
      <c r="B180" s="33" t="s">
        <v>83</v>
      </c>
      <c r="C180" s="34">
        <f>1-(C178+C176)/C175</f>
        <v>0.9487179487179487</v>
      </c>
      <c r="D180" s="34">
        <f aca="true" t="shared" si="46" ref="D180:T180">1-(D178+D176)/D175</f>
        <v>0.9444444444444444</v>
      </c>
      <c r="E180" s="34">
        <f t="shared" si="46"/>
        <v>1</v>
      </c>
      <c r="F180" s="34">
        <f t="shared" si="46"/>
        <v>0.90625</v>
      </c>
      <c r="G180" s="34">
        <f t="shared" si="46"/>
        <v>0.9148936170212766</v>
      </c>
      <c r="H180" s="34">
        <f t="shared" si="46"/>
        <v>0.9333333333333333</v>
      </c>
      <c r="I180" s="34">
        <f t="shared" si="46"/>
        <v>0.9838709677419355</v>
      </c>
      <c r="J180" s="34">
        <f t="shared" si="46"/>
        <v>0.9516129032258065</v>
      </c>
      <c r="K180" s="34">
        <f t="shared" si="46"/>
        <v>0.9666666666666667</v>
      </c>
      <c r="L180" s="34">
        <f t="shared" si="46"/>
        <v>1</v>
      </c>
      <c r="M180" s="34">
        <f t="shared" si="46"/>
        <v>0.9333333333333333</v>
      </c>
      <c r="N180" s="34">
        <f t="shared" si="46"/>
        <v>0.8870967741935484</v>
      </c>
      <c r="O180" s="34">
        <f t="shared" si="46"/>
        <v>0.9193548387096774</v>
      </c>
      <c r="P180" s="34">
        <f t="shared" si="46"/>
        <v>0.9137931034482758</v>
      </c>
      <c r="Q180" s="34">
        <f t="shared" si="46"/>
        <v>0.9838709677419355</v>
      </c>
      <c r="R180" s="34">
        <f t="shared" si="46"/>
        <v>0.9</v>
      </c>
      <c r="S180" s="34">
        <f t="shared" si="46"/>
        <v>1</v>
      </c>
      <c r="T180" s="34">
        <f t="shared" si="46"/>
        <v>0.95</v>
      </c>
      <c r="U180" s="34">
        <f>1-(U178+U176)/U175</f>
        <v>1</v>
      </c>
      <c r="V180" s="34">
        <f>1-(V178+V176)/V175</f>
        <v>0.95</v>
      </c>
      <c r="W180" s="34">
        <f>1-(W178+W176)/W175</f>
        <v>0.974025974025974</v>
      </c>
      <c r="X180" s="34">
        <f>1-(X178+X176)/X175</f>
        <v>0.9625</v>
      </c>
      <c r="Y180" s="34">
        <f>1-(Y178+Y176)/Y175</f>
        <v>0.9587628865979382</v>
      </c>
      <c r="Z180" s="34">
        <f>1-(Z178+Z176)/Z175</f>
        <v>0.9625</v>
      </c>
      <c r="AA180" s="34">
        <f>1-(AA178+AA176)/AA175</f>
        <v>0.943579766536965</v>
      </c>
      <c r="AB180" s="34">
        <f>1-(AB178+AB176)/AB175</f>
        <v>0.9598623853211009</v>
      </c>
      <c r="AC180" s="36"/>
      <c r="AD180" s="36"/>
    </row>
    <row r="181" spans="1:30" ht="12.75">
      <c r="A181" s="99"/>
      <c r="B181" s="37" t="s">
        <v>84</v>
      </c>
      <c r="C181" s="38">
        <f>1-(C178-C177+C176-C179)/C175</f>
        <v>0.9487179487179487</v>
      </c>
      <c r="D181" s="38">
        <f aca="true" t="shared" si="47" ref="D181:T181">1-(D178-D177+D176-D179)/D175</f>
        <v>0.9444444444444444</v>
      </c>
      <c r="E181" s="38">
        <f t="shared" si="47"/>
        <v>1</v>
      </c>
      <c r="F181" s="38">
        <f t="shared" si="47"/>
        <v>0.96875</v>
      </c>
      <c r="G181" s="38">
        <f t="shared" si="47"/>
        <v>0.9787234042553191</v>
      </c>
      <c r="H181" s="38">
        <f t="shared" si="47"/>
        <v>0.9666666666666667</v>
      </c>
      <c r="I181" s="38">
        <f t="shared" si="47"/>
        <v>0.9838709677419355</v>
      </c>
      <c r="J181" s="38">
        <f t="shared" si="47"/>
        <v>0.967741935483871</v>
      </c>
      <c r="K181" s="38">
        <f t="shared" si="47"/>
        <v>0.9666666666666667</v>
      </c>
      <c r="L181" s="38">
        <f t="shared" si="47"/>
        <v>1</v>
      </c>
      <c r="M181" s="38">
        <f t="shared" si="47"/>
        <v>0.95</v>
      </c>
      <c r="N181" s="38">
        <f t="shared" si="47"/>
        <v>0.9838709677419355</v>
      </c>
      <c r="O181" s="38">
        <f t="shared" si="47"/>
        <v>0.967741935483871</v>
      </c>
      <c r="P181" s="38">
        <f t="shared" si="47"/>
        <v>0.9655172413793104</v>
      </c>
      <c r="Q181" s="38">
        <f t="shared" si="47"/>
        <v>1</v>
      </c>
      <c r="R181" s="38">
        <f t="shared" si="47"/>
        <v>0.9666666666666667</v>
      </c>
      <c r="S181" s="38">
        <f t="shared" si="47"/>
        <v>1</v>
      </c>
      <c r="T181" s="38">
        <f t="shared" si="47"/>
        <v>0.95</v>
      </c>
      <c r="U181" s="38">
        <f>1-(U178-U177+U176-U179)/U175</f>
        <v>1</v>
      </c>
      <c r="V181" s="38">
        <f>1-(V178-V177+V176-V179)/V175</f>
        <v>0.9625</v>
      </c>
      <c r="W181" s="38">
        <f>1-(W178-W177+W176-W179)/W175</f>
        <v>1</v>
      </c>
      <c r="X181" s="38">
        <f>1-(X178-X177+X176-X179)/X175</f>
        <v>1</v>
      </c>
      <c r="Y181" s="38">
        <f>1-(Y178-Y177+Y176-Y179)/Y175</f>
        <v>0.9896907216494846</v>
      </c>
      <c r="Z181" s="38">
        <f>1-(Z178-Z177+Z176-Z179)/Z175</f>
        <v>1</v>
      </c>
      <c r="AA181" s="38">
        <f>1-(AA178-AA177+AA176-AA179)/AA175</f>
        <v>0.9708171206225681</v>
      </c>
      <c r="AB181" s="38">
        <f>1-(AB178-AB177+AB176-AB179)/AB175</f>
        <v>0.9862385321100917</v>
      </c>
      <c r="AC181" s="36"/>
      <c r="AD181" s="36"/>
    </row>
    <row r="182" spans="1:30" ht="12.75" customHeight="1">
      <c r="A182" s="99" t="s">
        <v>88</v>
      </c>
      <c r="B182" s="29" t="s">
        <v>78</v>
      </c>
      <c r="C182" s="45">
        <v>31</v>
      </c>
      <c r="D182" s="45">
        <v>28</v>
      </c>
      <c r="E182" s="45">
        <v>31</v>
      </c>
      <c r="F182" s="45">
        <v>30</v>
      </c>
      <c r="G182" s="45">
        <v>31</v>
      </c>
      <c r="H182" s="45">
        <v>30</v>
      </c>
      <c r="I182" s="45">
        <v>31</v>
      </c>
      <c r="J182" s="45">
        <v>30</v>
      </c>
      <c r="K182" s="45">
        <v>30</v>
      </c>
      <c r="L182" s="45">
        <v>31</v>
      </c>
      <c r="M182" s="45">
        <v>31</v>
      </c>
      <c r="N182" s="45">
        <v>30</v>
      </c>
      <c r="O182" s="45">
        <v>31</v>
      </c>
      <c r="P182" s="45">
        <v>29</v>
      </c>
      <c r="Q182" s="45">
        <v>30</v>
      </c>
      <c r="R182" s="45">
        <v>30</v>
      </c>
      <c r="S182" s="45">
        <v>31</v>
      </c>
      <c r="T182" s="45">
        <v>30</v>
      </c>
      <c r="U182" s="45">
        <v>31</v>
      </c>
      <c r="V182" s="45">
        <v>31</v>
      </c>
      <c r="W182" s="45">
        <v>30</v>
      </c>
      <c r="X182" s="45">
        <v>31</v>
      </c>
      <c r="Y182" s="45">
        <v>30</v>
      </c>
      <c r="Z182" s="45">
        <v>31</v>
      </c>
      <c r="AA182" s="30">
        <f>SUM(C182:N182)</f>
        <v>364</v>
      </c>
      <c r="AB182" s="30">
        <f>SUM(O182:Z182)</f>
        <v>365</v>
      </c>
      <c r="AC182" s="31">
        <f>+Z182/N182-1</f>
        <v>0.03333333333333344</v>
      </c>
      <c r="AD182" s="31">
        <f>SUM(O182:Z182)/SUM(C182:N182)-1</f>
        <v>0.0027472527472527375</v>
      </c>
    </row>
    <row r="183" spans="1:30" ht="12.75">
      <c r="A183" s="99"/>
      <c r="B183" s="29" t="s">
        <v>79</v>
      </c>
      <c r="C183" s="45">
        <v>0</v>
      </c>
      <c r="D183" s="45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1</v>
      </c>
      <c r="P183" s="45">
        <v>0</v>
      </c>
      <c r="Q183" s="45">
        <v>0</v>
      </c>
      <c r="R183" s="45">
        <v>0</v>
      </c>
      <c r="S183" s="45">
        <v>1</v>
      </c>
      <c r="T183" s="45">
        <v>0</v>
      </c>
      <c r="U183" s="45">
        <v>0</v>
      </c>
      <c r="V183" s="45">
        <v>0</v>
      </c>
      <c r="W183" s="45">
        <v>0</v>
      </c>
      <c r="X183" s="45">
        <v>1</v>
      </c>
      <c r="Y183" s="45">
        <v>0</v>
      </c>
      <c r="Z183" s="45">
        <v>0</v>
      </c>
      <c r="AA183" s="30">
        <f>SUM(C183:N183)</f>
        <v>0</v>
      </c>
      <c r="AB183" s="30">
        <f>SUM(O183:Z183)</f>
        <v>3</v>
      </c>
      <c r="AC183" s="31"/>
      <c r="AD183" s="31"/>
    </row>
    <row r="184" spans="1:30" ht="12.75">
      <c r="A184" s="99"/>
      <c r="B184" s="29" t="s">
        <v>80</v>
      </c>
      <c r="C184" s="45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1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5">
        <v>0</v>
      </c>
      <c r="Z184" s="45">
        <v>0</v>
      </c>
      <c r="AA184" s="30">
        <f>SUM(C184:N184)</f>
        <v>0</v>
      </c>
      <c r="AB184" s="30">
        <f>SUM(O184:Z184)</f>
        <v>1</v>
      </c>
      <c r="AC184" s="31"/>
      <c r="AD184" s="31"/>
    </row>
    <row r="185" spans="1:30" ht="12.75">
      <c r="A185" s="99"/>
      <c r="B185" s="29" t="s">
        <v>81</v>
      </c>
      <c r="C185" s="45">
        <v>4</v>
      </c>
      <c r="D185" s="45">
        <v>5</v>
      </c>
      <c r="E185" s="45">
        <v>5</v>
      </c>
      <c r="F185" s="45">
        <v>3</v>
      </c>
      <c r="G185" s="45">
        <v>3</v>
      </c>
      <c r="H185" s="45">
        <v>10</v>
      </c>
      <c r="I185" s="45">
        <v>4</v>
      </c>
      <c r="J185" s="45">
        <v>2</v>
      </c>
      <c r="K185" s="45">
        <v>9</v>
      </c>
      <c r="L185" s="45">
        <v>12</v>
      </c>
      <c r="M185" s="45">
        <v>12</v>
      </c>
      <c r="N185" s="45">
        <v>5</v>
      </c>
      <c r="O185" s="45">
        <v>7</v>
      </c>
      <c r="P185" s="45">
        <v>29</v>
      </c>
      <c r="Q185" s="45">
        <v>4</v>
      </c>
      <c r="R185" s="45">
        <v>19</v>
      </c>
      <c r="S185" s="45">
        <v>18</v>
      </c>
      <c r="T185" s="45">
        <v>15</v>
      </c>
      <c r="U185" s="45">
        <v>12</v>
      </c>
      <c r="V185" s="45">
        <v>2</v>
      </c>
      <c r="W185" s="45">
        <v>7</v>
      </c>
      <c r="X185" s="45">
        <v>4</v>
      </c>
      <c r="Y185" s="45">
        <v>0</v>
      </c>
      <c r="Z185" s="45">
        <v>0</v>
      </c>
      <c r="AA185" s="30">
        <f>SUM(C185:N185)</f>
        <v>74</v>
      </c>
      <c r="AB185" s="30">
        <f>SUM(O185:Z185)</f>
        <v>117</v>
      </c>
      <c r="AC185" s="31">
        <f>+Z185/N185-1</f>
        <v>-1</v>
      </c>
      <c r="AD185" s="31">
        <f>SUM(O185:Z185)/SUM(C185:N185)-1</f>
        <v>0.5810810810810811</v>
      </c>
    </row>
    <row r="186" spans="1:30" ht="12.75">
      <c r="A186" s="99"/>
      <c r="B186" s="29" t="s">
        <v>82</v>
      </c>
      <c r="C186" s="45">
        <v>0</v>
      </c>
      <c r="D186" s="45">
        <v>0</v>
      </c>
      <c r="E186" s="45">
        <v>5</v>
      </c>
      <c r="F186" s="45">
        <v>2</v>
      </c>
      <c r="G186" s="45">
        <v>3</v>
      </c>
      <c r="H186" s="45">
        <v>8</v>
      </c>
      <c r="I186" s="45">
        <v>1</v>
      </c>
      <c r="J186" s="45">
        <v>1</v>
      </c>
      <c r="K186" s="45">
        <v>4</v>
      </c>
      <c r="L186" s="45">
        <v>7</v>
      </c>
      <c r="M186" s="45">
        <v>7</v>
      </c>
      <c r="N186" s="45">
        <v>4</v>
      </c>
      <c r="O186" s="45">
        <v>3</v>
      </c>
      <c r="P186" s="45">
        <v>22</v>
      </c>
      <c r="Q186" s="45">
        <v>2</v>
      </c>
      <c r="R186" s="45">
        <v>9</v>
      </c>
      <c r="S186" s="45">
        <v>8</v>
      </c>
      <c r="T186" s="45">
        <v>9</v>
      </c>
      <c r="U186" s="45">
        <v>11</v>
      </c>
      <c r="V186" s="45">
        <v>2</v>
      </c>
      <c r="W186" s="45">
        <v>3</v>
      </c>
      <c r="X186" s="45">
        <v>4</v>
      </c>
      <c r="Y186" s="45">
        <v>0</v>
      </c>
      <c r="Z186" s="45">
        <v>0</v>
      </c>
      <c r="AA186" s="30">
        <f>SUM(C186:N186)</f>
        <v>42</v>
      </c>
      <c r="AB186" s="30">
        <f>SUM(O186:Z186)</f>
        <v>73</v>
      </c>
      <c r="AC186" s="31">
        <f>+Z186/N186-1</f>
        <v>-1</v>
      </c>
      <c r="AD186" s="31">
        <f>SUM(O186:Z186)/SUM(C186:N186)-1</f>
        <v>0.7380952380952381</v>
      </c>
    </row>
    <row r="187" spans="1:30" ht="12.75">
      <c r="A187" s="99"/>
      <c r="B187" s="33" t="s">
        <v>83</v>
      </c>
      <c r="C187" s="34">
        <f>1-(C185+C183)/C182</f>
        <v>0.8709677419354839</v>
      </c>
      <c r="D187" s="34">
        <f aca="true" t="shared" si="48" ref="D187:T187">1-(D185+D183)/D182</f>
        <v>0.8214285714285714</v>
      </c>
      <c r="E187" s="34">
        <f t="shared" si="48"/>
        <v>0.8387096774193549</v>
      </c>
      <c r="F187" s="34">
        <f t="shared" si="48"/>
        <v>0.9</v>
      </c>
      <c r="G187" s="34">
        <f t="shared" si="48"/>
        <v>0.9032258064516129</v>
      </c>
      <c r="H187" s="34">
        <f t="shared" si="48"/>
        <v>0.6666666666666667</v>
      </c>
      <c r="I187" s="34">
        <f t="shared" si="48"/>
        <v>0.8709677419354839</v>
      </c>
      <c r="J187" s="34">
        <f t="shared" si="48"/>
        <v>0.9333333333333333</v>
      </c>
      <c r="K187" s="34">
        <f t="shared" si="48"/>
        <v>0.7</v>
      </c>
      <c r="L187" s="34">
        <f t="shared" si="48"/>
        <v>0.6129032258064516</v>
      </c>
      <c r="M187" s="34">
        <f>1-(M185+M183)/M182</f>
        <v>0.6129032258064516</v>
      </c>
      <c r="N187" s="34">
        <f t="shared" si="48"/>
        <v>0.8333333333333334</v>
      </c>
      <c r="O187" s="34">
        <f t="shared" si="48"/>
        <v>0.7419354838709677</v>
      </c>
      <c r="P187" s="34">
        <f t="shared" si="48"/>
        <v>0</v>
      </c>
      <c r="Q187" s="34">
        <f t="shared" si="48"/>
        <v>0.8666666666666667</v>
      </c>
      <c r="R187" s="34">
        <f t="shared" si="48"/>
        <v>0.3666666666666667</v>
      </c>
      <c r="S187" s="34">
        <f t="shared" si="48"/>
        <v>0.3870967741935484</v>
      </c>
      <c r="T187" s="34">
        <f t="shared" si="48"/>
        <v>0.5</v>
      </c>
      <c r="U187" s="34">
        <f>1-(U185+U183)/U182</f>
        <v>0.6129032258064516</v>
      </c>
      <c r="V187" s="34">
        <f>1-(V185+V183)/V182</f>
        <v>0.935483870967742</v>
      </c>
      <c r="W187" s="34">
        <f>1-(W185+W183)/W182</f>
        <v>0.7666666666666666</v>
      </c>
      <c r="X187" s="34">
        <f>1-(X185+X183)/X182</f>
        <v>0.8387096774193549</v>
      </c>
      <c r="Y187" s="34">
        <f>1-(Y185+Y183)/Y182</f>
        <v>1</v>
      </c>
      <c r="Z187" s="34">
        <f>1-(Z185+Z183)/Z182</f>
        <v>1</v>
      </c>
      <c r="AA187" s="34">
        <f>1-(AA185+AA183)/AA182</f>
        <v>0.7967032967032968</v>
      </c>
      <c r="AB187" s="34">
        <f>1-(AB185+AB183)/AB182</f>
        <v>0.6712328767123288</v>
      </c>
      <c r="AC187" s="36"/>
      <c r="AD187" s="36"/>
    </row>
    <row r="188" spans="1:30" ht="12.75">
      <c r="A188" s="99"/>
      <c r="B188" s="37" t="s">
        <v>84</v>
      </c>
      <c r="C188" s="38">
        <f>1-(C185-C184+C183-C186)/C182</f>
        <v>0.8709677419354839</v>
      </c>
      <c r="D188" s="38">
        <f aca="true" t="shared" si="49" ref="D188:T188">1-(D185-D184+D183-D186)/D182</f>
        <v>0.8214285714285714</v>
      </c>
      <c r="E188" s="38">
        <f t="shared" si="49"/>
        <v>1</v>
      </c>
      <c r="F188" s="38">
        <f t="shared" si="49"/>
        <v>0.9666666666666667</v>
      </c>
      <c r="G188" s="38">
        <f t="shared" si="49"/>
        <v>1</v>
      </c>
      <c r="H188" s="38">
        <f t="shared" si="49"/>
        <v>0.9333333333333333</v>
      </c>
      <c r="I188" s="38">
        <f t="shared" si="49"/>
        <v>0.9032258064516129</v>
      </c>
      <c r="J188" s="38">
        <f t="shared" si="49"/>
        <v>0.9666666666666667</v>
      </c>
      <c r="K188" s="38">
        <f t="shared" si="49"/>
        <v>0.8333333333333334</v>
      </c>
      <c r="L188" s="38">
        <f t="shared" si="49"/>
        <v>0.8387096774193549</v>
      </c>
      <c r="M188" s="38">
        <f>1-(M185-M184+M183-M186)/M182</f>
        <v>0.8387096774193549</v>
      </c>
      <c r="N188" s="38">
        <f t="shared" si="49"/>
        <v>0.9666666666666667</v>
      </c>
      <c r="O188" s="38">
        <f t="shared" si="49"/>
        <v>0.8709677419354839</v>
      </c>
      <c r="P188" s="38">
        <f t="shared" si="49"/>
        <v>0.7586206896551724</v>
      </c>
      <c r="Q188" s="38">
        <f t="shared" si="49"/>
        <v>0.9333333333333333</v>
      </c>
      <c r="R188" s="38">
        <f t="shared" si="49"/>
        <v>0.6666666666666667</v>
      </c>
      <c r="S188" s="38">
        <f t="shared" si="49"/>
        <v>0.6451612903225806</v>
      </c>
      <c r="T188" s="38">
        <f t="shared" si="49"/>
        <v>0.8</v>
      </c>
      <c r="U188" s="38">
        <f>1-(U185-U184+U183-U186)/U182</f>
        <v>0.967741935483871</v>
      </c>
      <c r="V188" s="38">
        <f>1-(V185-V184+V183-V186)/V182</f>
        <v>1</v>
      </c>
      <c r="W188" s="38">
        <f>1-(W185-W184+W183-W186)/W182</f>
        <v>0.8666666666666667</v>
      </c>
      <c r="X188" s="38">
        <f>1-(X185-X184+X183-X186)/X182</f>
        <v>0.967741935483871</v>
      </c>
      <c r="Y188" s="38">
        <f>1-(Y185-Y184+Y183-Y186)/Y182</f>
        <v>1</v>
      </c>
      <c r="Z188" s="38">
        <f>1-(Z185-Z184+Z183-Z186)/Z182</f>
        <v>1</v>
      </c>
      <c r="AA188" s="38">
        <f>1-(AA185-AA184+AA183-AA186)/AA182</f>
        <v>0.9120879120879121</v>
      </c>
      <c r="AB188" s="38">
        <f>1-(AB185-AB184+AB183-AB186)/AB182</f>
        <v>0.873972602739726</v>
      </c>
      <c r="AC188" s="36"/>
      <c r="AD188" s="36"/>
    </row>
    <row r="189" spans="1:30" ht="12.75">
      <c r="A189" s="101" t="s">
        <v>91</v>
      </c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</row>
    <row r="190" ht="12.75">
      <c r="B190" s="32"/>
    </row>
    <row r="191" ht="12.75">
      <c r="B191" s="32"/>
    </row>
    <row r="192" ht="12.75">
      <c r="B192" s="32"/>
    </row>
    <row r="193" ht="12.75">
      <c r="B193" s="32"/>
    </row>
    <row r="194" ht="12.75">
      <c r="B194" s="32"/>
    </row>
    <row r="195" ht="12.75">
      <c r="B195" s="32"/>
    </row>
    <row r="196" ht="12.75">
      <c r="B196" s="32"/>
    </row>
    <row r="197" ht="12.75">
      <c r="B197" s="32"/>
    </row>
    <row r="198" ht="12.75">
      <c r="B198" s="32"/>
    </row>
    <row r="199" ht="12.75">
      <c r="B199" s="32"/>
    </row>
    <row r="200" ht="12.75">
      <c r="B200" s="32"/>
    </row>
    <row r="201" ht="12.75">
      <c r="B201" s="32"/>
    </row>
    <row r="202" ht="12.75">
      <c r="B202" s="32"/>
    </row>
    <row r="203" ht="12.75">
      <c r="B203" s="32"/>
    </row>
    <row r="204" ht="12.75">
      <c r="B204" s="32"/>
    </row>
    <row r="205" ht="12.75">
      <c r="B205" s="32"/>
    </row>
    <row r="206" ht="12.75">
      <c r="B206" s="32"/>
    </row>
    <row r="207" ht="12.75">
      <c r="B207" s="32"/>
    </row>
    <row r="208" ht="12.75">
      <c r="B208" s="32"/>
    </row>
    <row r="209" ht="12.75">
      <c r="B209" s="32"/>
    </row>
    <row r="210" ht="12.75">
      <c r="B210" s="32"/>
    </row>
    <row r="211" ht="12.75">
      <c r="B211" s="32"/>
    </row>
    <row r="212" ht="12.75">
      <c r="B212" s="32"/>
    </row>
    <row r="213" ht="12.75">
      <c r="B213" s="32"/>
    </row>
    <row r="214" ht="12.75">
      <c r="B214" s="32"/>
    </row>
    <row r="215" ht="12.75">
      <c r="B215" s="32"/>
    </row>
    <row r="216" ht="12.75">
      <c r="B216" s="32"/>
    </row>
    <row r="217" ht="12.75">
      <c r="B217" s="32"/>
    </row>
    <row r="218" ht="12.75">
      <c r="B218" s="32"/>
    </row>
    <row r="219" ht="12.75">
      <c r="B219" s="32"/>
    </row>
    <row r="220" ht="12.75">
      <c r="B220" s="32"/>
    </row>
    <row r="221" ht="12.75">
      <c r="B221" s="32"/>
    </row>
    <row r="222" ht="12.75">
      <c r="B222" s="32"/>
    </row>
    <row r="223" ht="12.75">
      <c r="B223" s="32"/>
    </row>
    <row r="224" ht="12.75">
      <c r="B224" s="32"/>
    </row>
    <row r="225" ht="12.75">
      <c r="B225" s="32"/>
    </row>
    <row r="226" ht="12.75">
      <c r="B226" s="32"/>
    </row>
    <row r="227" ht="12.75">
      <c r="B227" s="32"/>
    </row>
    <row r="228" ht="12.75">
      <c r="B228" s="32"/>
    </row>
    <row r="229" ht="12.75">
      <c r="B229" s="32"/>
    </row>
    <row r="230" ht="12.75">
      <c r="B230" s="32"/>
    </row>
    <row r="231" ht="12.75">
      <c r="B231" s="32"/>
    </row>
    <row r="232" ht="12.75">
      <c r="B232" s="32"/>
    </row>
    <row r="233" ht="12.75">
      <c r="B233" s="32"/>
    </row>
    <row r="234" ht="12.75">
      <c r="B234" s="32"/>
    </row>
    <row r="235" ht="12.75">
      <c r="B235" s="32"/>
    </row>
    <row r="236" ht="12.75">
      <c r="B236" s="32"/>
    </row>
    <row r="237" ht="12.75">
      <c r="B237" s="32"/>
    </row>
    <row r="238" ht="12.75">
      <c r="B238" s="32"/>
    </row>
    <row r="239" ht="12.75">
      <c r="B239" s="32"/>
    </row>
    <row r="240" ht="12.75">
      <c r="B240" s="32"/>
    </row>
  </sheetData>
  <mergeCells count="35">
    <mergeCell ref="A189:AD189"/>
    <mergeCell ref="A168:A174"/>
    <mergeCell ref="A175:A181"/>
    <mergeCell ref="A182:A188"/>
    <mergeCell ref="A147:A153"/>
    <mergeCell ref="A154:A160"/>
    <mergeCell ref="A161:A167"/>
    <mergeCell ref="A1:AB1"/>
    <mergeCell ref="A2:AB2"/>
    <mergeCell ref="A3:AB3"/>
    <mergeCell ref="A4:AB4"/>
    <mergeCell ref="A119:A125"/>
    <mergeCell ref="A126:A132"/>
    <mergeCell ref="A140:A146"/>
    <mergeCell ref="A70:A76"/>
    <mergeCell ref="A77:A83"/>
    <mergeCell ref="A84:A90"/>
    <mergeCell ref="A133:A139"/>
    <mergeCell ref="A91:A97"/>
    <mergeCell ref="A98:A104"/>
    <mergeCell ref="A105:A111"/>
    <mergeCell ref="A112:A118"/>
    <mergeCell ref="A42:A48"/>
    <mergeCell ref="A49:A55"/>
    <mergeCell ref="A56:A62"/>
    <mergeCell ref="A63:A69"/>
    <mergeCell ref="A14:A20"/>
    <mergeCell ref="A21:A27"/>
    <mergeCell ref="A28:A34"/>
    <mergeCell ref="A35:A41"/>
    <mergeCell ref="C5:N5"/>
    <mergeCell ref="AA5:AB5"/>
    <mergeCell ref="AC5:AD5"/>
    <mergeCell ref="A7:A13"/>
    <mergeCell ref="O5:Z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83"/>
  <sheetViews>
    <sheetView tabSelected="1" zoomScale="75" zoomScaleNormal="75" workbookViewId="0" topLeftCell="A1">
      <selection activeCell="AC36" sqref="AC36"/>
    </sheetView>
  </sheetViews>
  <sheetFormatPr defaultColWidth="11.421875" defaultRowHeight="12.75"/>
  <cols>
    <col min="1" max="1" width="4.57421875" style="32" customWidth="1"/>
    <col min="2" max="2" width="24.57421875" style="32" bestFit="1" customWidth="1"/>
    <col min="3" max="3" width="6.00390625" style="32" bestFit="1" customWidth="1"/>
    <col min="4" max="9" width="5.140625" style="32" bestFit="1" customWidth="1"/>
    <col min="10" max="10" width="5.28125" style="32" bestFit="1" customWidth="1"/>
    <col min="11" max="19" width="5.140625" style="32" bestFit="1" customWidth="1"/>
    <col min="20" max="26" width="5.00390625" style="32" customWidth="1"/>
    <col min="27" max="27" width="9.140625" style="32" customWidth="1"/>
    <col min="28" max="28" width="10.421875" style="32" customWidth="1"/>
    <col min="29" max="29" width="8.7109375" style="32" bestFit="1" customWidth="1"/>
    <col min="30" max="30" width="12.00390625" style="32" bestFit="1" customWidth="1"/>
    <col min="31" max="16384" width="11.57421875" style="32" customWidth="1"/>
  </cols>
  <sheetData>
    <row r="1" spans="1:30" ht="12.75">
      <c r="A1" s="78" t="s">
        <v>92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ht="15.75">
      <c r="A2" s="79" t="s">
        <v>90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</row>
    <row r="3" spans="1:30" ht="15">
      <c r="A3" s="85" t="s">
        <v>53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30" ht="12.75">
      <c r="A4" s="102" t="s">
        <v>156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1:30" s="26" customFormat="1" ht="12.75">
      <c r="A5" s="25"/>
      <c r="B5" s="25" t="s">
        <v>76</v>
      </c>
      <c r="C5" s="92">
        <v>2007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>
        <v>2008</v>
      </c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 t="s">
        <v>54</v>
      </c>
      <c r="AB5" s="93"/>
      <c r="AC5" s="94" t="s">
        <v>63</v>
      </c>
      <c r="AD5" s="94"/>
    </row>
    <row r="6" spans="1:30" s="26" customFormat="1" ht="21" customHeight="1">
      <c r="A6" s="25"/>
      <c r="B6" s="25" t="s">
        <v>77</v>
      </c>
      <c r="C6" s="25" t="s">
        <v>34</v>
      </c>
      <c r="D6" s="25" t="s">
        <v>35</v>
      </c>
      <c r="E6" s="25" t="s">
        <v>36</v>
      </c>
      <c r="F6" s="25" t="s">
        <v>37</v>
      </c>
      <c r="G6" s="25" t="s">
        <v>38</v>
      </c>
      <c r="H6" s="25" t="s">
        <v>39</v>
      </c>
      <c r="I6" s="25" t="s">
        <v>40</v>
      </c>
      <c r="J6" s="25" t="s">
        <v>41</v>
      </c>
      <c r="K6" s="25" t="s">
        <v>42</v>
      </c>
      <c r="L6" s="25" t="s">
        <v>43</v>
      </c>
      <c r="M6" s="25" t="s">
        <v>44</v>
      </c>
      <c r="N6" s="25" t="s">
        <v>45</v>
      </c>
      <c r="O6" s="25" t="s">
        <v>34</v>
      </c>
      <c r="P6" s="25" t="s">
        <v>35</v>
      </c>
      <c r="Q6" s="25" t="s">
        <v>36</v>
      </c>
      <c r="R6" s="25" t="s">
        <v>37</v>
      </c>
      <c r="S6" s="25" t="s">
        <v>38</v>
      </c>
      <c r="T6" s="25" t="s">
        <v>39</v>
      </c>
      <c r="U6" s="25" t="s">
        <v>40</v>
      </c>
      <c r="V6" s="25" t="s">
        <v>41</v>
      </c>
      <c r="W6" s="25" t="s">
        <v>42</v>
      </c>
      <c r="X6" s="25" t="s">
        <v>43</v>
      </c>
      <c r="Y6" s="25" t="s">
        <v>44</v>
      </c>
      <c r="Z6" s="25" t="s">
        <v>45</v>
      </c>
      <c r="AA6" s="27" t="s">
        <v>72</v>
      </c>
      <c r="AB6" s="27" t="s">
        <v>163</v>
      </c>
      <c r="AC6" s="70" t="s">
        <v>45</v>
      </c>
      <c r="AD6" s="27" t="s">
        <v>161</v>
      </c>
    </row>
    <row r="7" spans="1:30" ht="12.75" customHeight="1">
      <c r="A7" s="95" t="s">
        <v>48</v>
      </c>
      <c r="B7" s="29" t="s">
        <v>78</v>
      </c>
      <c r="C7" s="45">
        <v>1566</v>
      </c>
      <c r="D7" s="45">
        <v>1575</v>
      </c>
      <c r="E7" s="45">
        <v>1731</v>
      </c>
      <c r="F7" s="45">
        <v>1719</v>
      </c>
      <c r="G7" s="45">
        <v>1698</v>
      </c>
      <c r="H7" s="45">
        <v>1558</v>
      </c>
      <c r="I7" s="45">
        <v>1724</v>
      </c>
      <c r="J7" s="45">
        <v>1846</v>
      </c>
      <c r="K7" s="45">
        <v>1779</v>
      </c>
      <c r="L7" s="45">
        <v>1865</v>
      </c>
      <c r="M7" s="45">
        <v>1870</v>
      </c>
      <c r="N7" s="45">
        <v>1809</v>
      </c>
      <c r="O7" s="45">
        <v>1885</v>
      </c>
      <c r="P7" s="45">
        <v>1715</v>
      </c>
      <c r="Q7" s="45">
        <v>1738</v>
      </c>
      <c r="R7" s="45">
        <v>1764</v>
      </c>
      <c r="S7" s="45">
        <v>1571</v>
      </c>
      <c r="T7" s="45">
        <v>1221</v>
      </c>
      <c r="U7" s="45">
        <v>1425</v>
      </c>
      <c r="V7" s="45">
        <v>1543</v>
      </c>
      <c r="W7" s="45">
        <v>1472</v>
      </c>
      <c r="X7" s="45">
        <v>1544</v>
      </c>
      <c r="Y7" s="45">
        <v>1485</v>
      </c>
      <c r="Z7" s="45">
        <v>1682</v>
      </c>
      <c r="AA7" s="30">
        <f>SUM(C7:N7)</f>
        <v>20740</v>
      </c>
      <c r="AB7" s="30">
        <f>SUM(O7:Z7)</f>
        <v>19045</v>
      </c>
      <c r="AC7" s="31">
        <f>+Z7/N7-1</f>
        <v>-0.07020453289110007</v>
      </c>
      <c r="AD7" s="31">
        <f>SUM(O7:Z7)/SUM(C7:N7)-1</f>
        <v>-0.08172613307618126</v>
      </c>
    </row>
    <row r="8" spans="1:30" ht="12.75">
      <c r="A8" s="95"/>
      <c r="B8" s="29" t="s">
        <v>79</v>
      </c>
      <c r="C8" s="45">
        <v>69</v>
      </c>
      <c r="D8" s="45">
        <v>35</v>
      </c>
      <c r="E8" s="45">
        <v>117</v>
      </c>
      <c r="F8" s="45">
        <v>96</v>
      </c>
      <c r="G8" s="45">
        <v>81</v>
      </c>
      <c r="H8" s="45">
        <v>55</v>
      </c>
      <c r="I8" s="45">
        <v>35</v>
      </c>
      <c r="J8" s="45">
        <v>80</v>
      </c>
      <c r="K8" s="45">
        <v>81</v>
      </c>
      <c r="L8" s="45">
        <v>90</v>
      </c>
      <c r="M8" s="45">
        <v>96</v>
      </c>
      <c r="N8" s="45">
        <v>114</v>
      </c>
      <c r="O8" s="45">
        <v>120</v>
      </c>
      <c r="P8" s="45">
        <v>109</v>
      </c>
      <c r="Q8" s="45">
        <v>142</v>
      </c>
      <c r="R8" s="45">
        <v>143</v>
      </c>
      <c r="S8" s="45">
        <v>125</v>
      </c>
      <c r="T8" s="45">
        <v>68</v>
      </c>
      <c r="U8" s="45">
        <v>29</v>
      </c>
      <c r="V8" s="45">
        <v>58</v>
      </c>
      <c r="W8" s="45">
        <v>85</v>
      </c>
      <c r="X8" s="45">
        <v>76</v>
      </c>
      <c r="Y8" s="45">
        <v>143</v>
      </c>
      <c r="Z8" s="45">
        <v>109</v>
      </c>
      <c r="AA8" s="30">
        <f>SUM(C8:N8)</f>
        <v>949</v>
      </c>
      <c r="AB8" s="30">
        <f>SUM(O8:Z8)</f>
        <v>1207</v>
      </c>
      <c r="AC8" s="31">
        <f>+Z8/N8-1</f>
        <v>-0.04385964912280704</v>
      </c>
      <c r="AD8" s="31">
        <f>SUM(O8:Z8)/SUM(C8:N8)-1</f>
        <v>0.2718651211801897</v>
      </c>
    </row>
    <row r="9" spans="1:30" ht="12.75">
      <c r="A9" s="95"/>
      <c r="B9" s="29" t="s">
        <v>80</v>
      </c>
      <c r="C9" s="45">
        <v>20</v>
      </c>
      <c r="D9" s="45">
        <v>2</v>
      </c>
      <c r="E9" s="45">
        <v>84</v>
      </c>
      <c r="F9" s="45">
        <v>24</v>
      </c>
      <c r="G9" s="45">
        <v>15</v>
      </c>
      <c r="H9" s="45">
        <v>6</v>
      </c>
      <c r="I9" s="45">
        <v>7</v>
      </c>
      <c r="J9" s="45">
        <v>31</v>
      </c>
      <c r="K9" s="45">
        <v>26</v>
      </c>
      <c r="L9" s="45">
        <v>25</v>
      </c>
      <c r="M9" s="45">
        <v>32</v>
      </c>
      <c r="N9" s="45">
        <v>45</v>
      </c>
      <c r="O9" s="45">
        <v>24</v>
      </c>
      <c r="P9" s="45">
        <v>36</v>
      </c>
      <c r="Q9" s="45">
        <v>79</v>
      </c>
      <c r="R9" s="45">
        <v>24</v>
      </c>
      <c r="S9" s="45">
        <v>27</v>
      </c>
      <c r="T9" s="45">
        <v>4</v>
      </c>
      <c r="U9" s="45">
        <v>6</v>
      </c>
      <c r="V9" s="45">
        <v>7</v>
      </c>
      <c r="W9" s="45">
        <v>9</v>
      </c>
      <c r="X9" s="45">
        <v>20</v>
      </c>
      <c r="Y9" s="45">
        <v>45</v>
      </c>
      <c r="Z9" s="45">
        <v>26</v>
      </c>
      <c r="AA9" s="30">
        <f>SUM(C9:N9)</f>
        <v>317</v>
      </c>
      <c r="AB9" s="30">
        <f>SUM(O9:Z9)</f>
        <v>307</v>
      </c>
      <c r="AC9" s="31">
        <f>+Z9/N9-1</f>
        <v>-0.4222222222222223</v>
      </c>
      <c r="AD9" s="31">
        <f>SUM(O9:Z9)/SUM(C9:N9)-1</f>
        <v>-0.03154574132492116</v>
      </c>
    </row>
    <row r="10" spans="1:30" ht="12.75">
      <c r="A10" s="95"/>
      <c r="B10" s="29" t="s">
        <v>81</v>
      </c>
      <c r="C10" s="45">
        <v>560</v>
      </c>
      <c r="D10" s="45">
        <v>524</v>
      </c>
      <c r="E10" s="45">
        <v>696</v>
      </c>
      <c r="F10" s="45">
        <v>600</v>
      </c>
      <c r="G10" s="45">
        <v>666</v>
      </c>
      <c r="H10" s="45">
        <v>533</v>
      </c>
      <c r="I10" s="45">
        <v>423</v>
      </c>
      <c r="J10" s="45">
        <v>772</v>
      </c>
      <c r="K10" s="45">
        <v>569</v>
      </c>
      <c r="L10" s="45">
        <v>746</v>
      </c>
      <c r="M10" s="45">
        <v>617</v>
      </c>
      <c r="N10" s="45">
        <v>876</v>
      </c>
      <c r="O10" s="45">
        <v>533</v>
      </c>
      <c r="P10" s="45">
        <v>616</v>
      </c>
      <c r="Q10" s="45">
        <v>753</v>
      </c>
      <c r="R10" s="45">
        <v>552</v>
      </c>
      <c r="S10" s="45">
        <v>240</v>
      </c>
      <c r="T10" s="45">
        <v>361</v>
      </c>
      <c r="U10" s="45">
        <v>431</v>
      </c>
      <c r="V10" s="45">
        <v>405</v>
      </c>
      <c r="W10" s="45">
        <v>310</v>
      </c>
      <c r="X10" s="45">
        <v>368</v>
      </c>
      <c r="Y10" s="45">
        <v>441</v>
      </c>
      <c r="Z10" s="45">
        <v>588</v>
      </c>
      <c r="AA10" s="30">
        <f>SUM(C10:N10)</f>
        <v>7582</v>
      </c>
      <c r="AB10" s="30">
        <f>SUM(O10:Z10)</f>
        <v>5598</v>
      </c>
      <c r="AC10" s="31">
        <f>+Z10/N10-1</f>
        <v>-0.3287671232876712</v>
      </c>
      <c r="AD10" s="31">
        <f>SUM(O10:Z10)/SUM(C10:N10)-1</f>
        <v>-0.26167238195726716</v>
      </c>
    </row>
    <row r="11" spans="1:30" ht="12.75">
      <c r="A11" s="95"/>
      <c r="B11" s="29" t="s">
        <v>82</v>
      </c>
      <c r="C11" s="45">
        <v>308</v>
      </c>
      <c r="D11" s="45">
        <v>191</v>
      </c>
      <c r="E11" s="45">
        <v>460</v>
      </c>
      <c r="F11" s="45">
        <v>278</v>
      </c>
      <c r="G11" s="45">
        <v>303</v>
      </c>
      <c r="H11" s="45">
        <v>270</v>
      </c>
      <c r="I11" s="45">
        <v>286</v>
      </c>
      <c r="J11" s="45">
        <v>532</v>
      </c>
      <c r="K11" s="45">
        <v>349</v>
      </c>
      <c r="L11" s="45">
        <v>500</v>
      </c>
      <c r="M11" s="45">
        <v>307</v>
      </c>
      <c r="N11" s="45">
        <v>385</v>
      </c>
      <c r="O11" s="45">
        <v>248</v>
      </c>
      <c r="P11" s="45">
        <v>365</v>
      </c>
      <c r="Q11" s="45">
        <v>497</v>
      </c>
      <c r="R11" s="45">
        <v>261</v>
      </c>
      <c r="S11" s="45">
        <v>13</v>
      </c>
      <c r="T11" s="45">
        <v>122</v>
      </c>
      <c r="U11" s="45">
        <v>195</v>
      </c>
      <c r="V11" s="45">
        <v>222</v>
      </c>
      <c r="W11" s="45">
        <v>159</v>
      </c>
      <c r="X11" s="45">
        <v>238</v>
      </c>
      <c r="Y11" s="45">
        <v>336</v>
      </c>
      <c r="Z11" s="45">
        <v>309</v>
      </c>
      <c r="AA11" s="30">
        <f>SUM(C11:N11)</f>
        <v>4169</v>
      </c>
      <c r="AB11" s="30">
        <f>SUM(O11:Z11)</f>
        <v>2965</v>
      </c>
      <c r="AC11" s="31">
        <f>+Z11/N11-1</f>
        <v>-0.19740259740259736</v>
      </c>
      <c r="AD11" s="31">
        <f>SUM(O11:Z11)/SUM(C11:N11)-1</f>
        <v>-0.28879827296713845</v>
      </c>
    </row>
    <row r="12" spans="1:30" ht="12.75">
      <c r="A12" s="95"/>
      <c r="B12" s="33" t="s">
        <v>83</v>
      </c>
      <c r="C12" s="34">
        <f>1-(C10+C8)/C7</f>
        <v>0.5983397190293742</v>
      </c>
      <c r="D12" s="34">
        <f aca="true" t="shared" si="0" ref="D12:S12">1-(D10+D8)/D7</f>
        <v>0.6450793650793651</v>
      </c>
      <c r="E12" s="34">
        <f t="shared" si="0"/>
        <v>0.5303292894280762</v>
      </c>
      <c r="F12" s="34">
        <f t="shared" si="0"/>
        <v>0.5951134380453752</v>
      </c>
      <c r="G12" s="34">
        <f t="shared" si="0"/>
        <v>0.5600706713780919</v>
      </c>
      <c r="H12" s="34">
        <f t="shared" si="0"/>
        <v>0.6225930680359435</v>
      </c>
      <c r="I12" s="34">
        <f t="shared" si="0"/>
        <v>0.734338747099768</v>
      </c>
      <c r="J12" s="34">
        <f t="shared" si="0"/>
        <v>0.5384615384615384</v>
      </c>
      <c r="K12" s="34">
        <f t="shared" si="0"/>
        <v>0.6346261944912872</v>
      </c>
      <c r="L12" s="34">
        <f t="shared" si="0"/>
        <v>0.5517426273458446</v>
      </c>
      <c r="M12" s="34">
        <f t="shared" si="0"/>
        <v>0.6187165775401069</v>
      </c>
      <c r="N12" s="34">
        <f t="shared" si="0"/>
        <v>0.45273631840796025</v>
      </c>
      <c r="O12" s="34">
        <f t="shared" si="0"/>
        <v>0.653580901856764</v>
      </c>
      <c r="P12" s="34">
        <f t="shared" si="0"/>
        <v>0.5772594752186588</v>
      </c>
      <c r="Q12" s="34">
        <f t="shared" si="0"/>
        <v>0.4850402761795167</v>
      </c>
      <c r="R12" s="34">
        <f t="shared" si="0"/>
        <v>0.6060090702947846</v>
      </c>
      <c r="S12" s="34">
        <f t="shared" si="0"/>
        <v>0.7676639083386378</v>
      </c>
      <c r="T12" s="34">
        <f aca="true" t="shared" si="1" ref="T12:AB12">1-(T10+T8)/T7</f>
        <v>0.6486486486486487</v>
      </c>
      <c r="U12" s="34">
        <f t="shared" si="1"/>
        <v>0.6771929824561403</v>
      </c>
      <c r="V12" s="34">
        <f t="shared" si="1"/>
        <v>0.6999351911860012</v>
      </c>
      <c r="W12" s="34">
        <f t="shared" si="1"/>
        <v>0.7316576086956521</v>
      </c>
      <c r="X12" s="34">
        <f>1-(X10+X8)/X7</f>
        <v>0.7124352331606217</v>
      </c>
      <c r="Y12" s="34">
        <f>1-(Y10+Y8)/Y7</f>
        <v>0.6067340067340068</v>
      </c>
      <c r="Z12" s="34">
        <f>1-(Z10+Z8)/Z7</f>
        <v>0.5856123662306778</v>
      </c>
      <c r="AA12" s="35">
        <f>1-(AA10+AA8)/AA7</f>
        <v>0.5886692381870782</v>
      </c>
      <c r="AB12" s="35">
        <f t="shared" si="1"/>
        <v>0.642688369650827</v>
      </c>
      <c r="AC12" s="36"/>
      <c r="AD12" s="36"/>
    </row>
    <row r="13" spans="1:30" ht="12.75">
      <c r="A13" s="95"/>
      <c r="B13" s="37" t="s">
        <v>84</v>
      </c>
      <c r="C13" s="38">
        <f>1-(C10-C9+C8-C11)/C7</f>
        <v>0.8077905491698595</v>
      </c>
      <c r="D13" s="38">
        <f aca="true" t="shared" si="2" ref="D13:AB13">1-(D10-D9+D8-D11)/D7</f>
        <v>0.7676190476190476</v>
      </c>
      <c r="E13" s="38">
        <f t="shared" si="2"/>
        <v>0.8445984979780474</v>
      </c>
      <c r="F13" s="38">
        <f t="shared" si="2"/>
        <v>0.7707969749854566</v>
      </c>
      <c r="G13" s="38">
        <f t="shared" si="2"/>
        <v>0.7473498233215548</v>
      </c>
      <c r="H13" s="38">
        <f t="shared" si="2"/>
        <v>0.7997432605905006</v>
      </c>
      <c r="I13" s="38">
        <f t="shared" si="2"/>
        <v>0.904292343387471</v>
      </c>
      <c r="J13" s="38">
        <f t="shared" si="2"/>
        <v>0.843445287107259</v>
      </c>
      <c r="K13" s="38">
        <f t="shared" si="2"/>
        <v>0.8454187745924677</v>
      </c>
      <c r="L13" s="38">
        <f t="shared" si="2"/>
        <v>0.8332439678284183</v>
      </c>
      <c r="M13" s="38">
        <f t="shared" si="2"/>
        <v>0.8</v>
      </c>
      <c r="N13" s="38">
        <f t="shared" si="2"/>
        <v>0.6904367053620786</v>
      </c>
      <c r="O13" s="38">
        <f t="shared" si="2"/>
        <v>0.7978779840848806</v>
      </c>
      <c r="P13" s="38">
        <f t="shared" si="2"/>
        <v>0.8110787172011662</v>
      </c>
      <c r="Q13" s="38">
        <f t="shared" si="2"/>
        <v>0.8164556962025317</v>
      </c>
      <c r="R13" s="38">
        <f t="shared" si="2"/>
        <v>0.7675736961451247</v>
      </c>
      <c r="S13" s="38">
        <f t="shared" si="2"/>
        <v>0.7931253978357734</v>
      </c>
      <c r="T13" s="38">
        <f aca="true" t="shared" si="3" ref="T13:Y13">1-(T10-T9+T8-T11)/T7</f>
        <v>0.7518427518427518</v>
      </c>
      <c r="U13" s="38">
        <f t="shared" si="3"/>
        <v>0.8182456140350878</v>
      </c>
      <c r="V13" s="38">
        <f t="shared" si="3"/>
        <v>0.848347375243033</v>
      </c>
      <c r="W13" s="38">
        <f t="shared" si="3"/>
        <v>0.8457880434782609</v>
      </c>
      <c r="X13" s="38">
        <f t="shared" si="3"/>
        <v>0.8795336787564767</v>
      </c>
      <c r="Y13" s="38">
        <f t="shared" si="3"/>
        <v>0.8632996632996632</v>
      </c>
      <c r="Z13" s="38">
        <f>1-(Z10-Z9+Z8-Z11)/Z7</f>
        <v>0.7847800237812128</v>
      </c>
      <c r="AA13" s="39">
        <f t="shared" si="2"/>
        <v>0.8049662487945998</v>
      </c>
      <c r="AB13" s="39">
        <f t="shared" si="2"/>
        <v>0.8144919926489893</v>
      </c>
      <c r="AC13" s="36"/>
      <c r="AD13" s="36"/>
    </row>
    <row r="14" spans="1:30" ht="12.75" customHeight="1">
      <c r="A14" s="95" t="s">
        <v>19</v>
      </c>
      <c r="B14" s="29" t="s">
        <v>78</v>
      </c>
      <c r="C14" s="45">
        <v>2937</v>
      </c>
      <c r="D14" s="45">
        <v>2739</v>
      </c>
      <c r="E14" s="45">
        <v>3254</v>
      </c>
      <c r="F14" s="45">
        <v>3080</v>
      </c>
      <c r="G14" s="45">
        <v>3362</v>
      </c>
      <c r="H14" s="45">
        <v>3217</v>
      </c>
      <c r="I14" s="45">
        <v>3347</v>
      </c>
      <c r="J14" s="45">
        <v>3339</v>
      </c>
      <c r="K14" s="45">
        <v>3556</v>
      </c>
      <c r="L14" s="45">
        <v>4047</v>
      </c>
      <c r="M14" s="45">
        <v>3963</v>
      </c>
      <c r="N14" s="45">
        <v>4135</v>
      </c>
      <c r="O14" s="45">
        <v>4321</v>
      </c>
      <c r="P14" s="45">
        <v>4180</v>
      </c>
      <c r="Q14" s="45">
        <v>4208</v>
      </c>
      <c r="R14" s="45">
        <v>4356</v>
      </c>
      <c r="S14" s="45">
        <v>4385</v>
      </c>
      <c r="T14" s="45">
        <v>4276</v>
      </c>
      <c r="U14" s="45">
        <v>4576</v>
      </c>
      <c r="V14" s="45">
        <v>4375</v>
      </c>
      <c r="W14" s="45">
        <v>4283</v>
      </c>
      <c r="X14" s="45">
        <v>4285</v>
      </c>
      <c r="Y14" s="45">
        <v>3939</v>
      </c>
      <c r="Z14" s="45">
        <v>4229</v>
      </c>
      <c r="AA14" s="30">
        <f>SUM(C14:N14)</f>
        <v>40976</v>
      </c>
      <c r="AB14" s="30">
        <f>SUM(O14:Z14)</f>
        <v>51413</v>
      </c>
      <c r="AC14" s="31">
        <f>+Z14/N14-1</f>
        <v>0.022732769044740087</v>
      </c>
      <c r="AD14" s="31">
        <f>SUM(O14:Z14)/SUM(C14:N14)-1</f>
        <v>0.25471007418976965</v>
      </c>
    </row>
    <row r="15" spans="1:30" ht="12.75">
      <c r="A15" s="95"/>
      <c r="B15" s="29" t="s">
        <v>79</v>
      </c>
      <c r="C15" s="45">
        <v>93</v>
      </c>
      <c r="D15" s="45">
        <v>107</v>
      </c>
      <c r="E15" s="45">
        <v>85</v>
      </c>
      <c r="F15" s="45">
        <v>90</v>
      </c>
      <c r="G15" s="45">
        <v>73</v>
      </c>
      <c r="H15" s="45">
        <v>50</v>
      </c>
      <c r="I15" s="45">
        <v>45</v>
      </c>
      <c r="J15" s="45">
        <v>39</v>
      </c>
      <c r="K15" s="45">
        <v>64</v>
      </c>
      <c r="L15" s="45">
        <v>149</v>
      </c>
      <c r="M15" s="45">
        <v>110</v>
      </c>
      <c r="N15" s="45">
        <v>167</v>
      </c>
      <c r="O15" s="45">
        <v>162</v>
      </c>
      <c r="P15" s="45">
        <v>270</v>
      </c>
      <c r="Q15" s="45">
        <v>219</v>
      </c>
      <c r="R15" s="45">
        <v>161</v>
      </c>
      <c r="S15" s="45">
        <v>229</v>
      </c>
      <c r="T15" s="45">
        <v>152</v>
      </c>
      <c r="U15" s="45">
        <v>149</v>
      </c>
      <c r="V15" s="45">
        <v>166</v>
      </c>
      <c r="W15" s="45">
        <v>260</v>
      </c>
      <c r="X15" s="45">
        <v>196</v>
      </c>
      <c r="Y15" s="45">
        <v>212</v>
      </c>
      <c r="Z15" s="45">
        <v>206</v>
      </c>
      <c r="AA15" s="30">
        <f>SUM(C15:N15)</f>
        <v>1072</v>
      </c>
      <c r="AB15" s="30">
        <f>SUM(O15:Z15)</f>
        <v>2382</v>
      </c>
      <c r="AC15" s="31">
        <f>+Z15/N15-1</f>
        <v>0.23353293413173648</v>
      </c>
      <c r="AD15" s="31">
        <f>SUM(O15:Z15)/SUM(C15:N15)-1</f>
        <v>1.2220149253731343</v>
      </c>
    </row>
    <row r="16" spans="1:30" ht="12.75">
      <c r="A16" s="95"/>
      <c r="B16" s="29" t="s">
        <v>80</v>
      </c>
      <c r="C16" s="45">
        <v>7</v>
      </c>
      <c r="D16" s="45">
        <v>44</v>
      </c>
      <c r="E16" s="45">
        <v>55</v>
      </c>
      <c r="F16" s="45">
        <v>34</v>
      </c>
      <c r="G16" s="45">
        <v>48</v>
      </c>
      <c r="H16" s="45">
        <v>36</v>
      </c>
      <c r="I16" s="45">
        <v>17</v>
      </c>
      <c r="J16" s="45">
        <v>21</v>
      </c>
      <c r="K16" s="45">
        <v>24</v>
      </c>
      <c r="L16" s="45">
        <v>89</v>
      </c>
      <c r="M16" s="45">
        <v>48</v>
      </c>
      <c r="N16" s="45">
        <v>36</v>
      </c>
      <c r="O16" s="45">
        <v>84</v>
      </c>
      <c r="P16" s="45">
        <v>110</v>
      </c>
      <c r="Q16" s="45">
        <v>146</v>
      </c>
      <c r="R16" s="45">
        <v>98</v>
      </c>
      <c r="S16" s="45">
        <v>109</v>
      </c>
      <c r="T16" s="45">
        <v>67</v>
      </c>
      <c r="U16" s="45">
        <v>98</v>
      </c>
      <c r="V16" s="45">
        <v>107</v>
      </c>
      <c r="W16" s="45">
        <v>122</v>
      </c>
      <c r="X16" s="45">
        <v>64</v>
      </c>
      <c r="Y16" s="45">
        <v>131</v>
      </c>
      <c r="Z16" s="45">
        <v>99</v>
      </c>
      <c r="AA16" s="30">
        <f>SUM(C16:N16)</f>
        <v>459</v>
      </c>
      <c r="AB16" s="30">
        <f>SUM(O16:Z16)</f>
        <v>1235</v>
      </c>
      <c r="AC16" s="31">
        <f>+Z16/N16-1</f>
        <v>1.75</v>
      </c>
      <c r="AD16" s="31">
        <f>SUM(O16:Z16)/SUM(C16:N16)-1</f>
        <v>1.6906318082788672</v>
      </c>
    </row>
    <row r="17" spans="1:30" ht="12.75">
      <c r="A17" s="95"/>
      <c r="B17" s="29" t="s">
        <v>81</v>
      </c>
      <c r="C17" s="45">
        <v>767</v>
      </c>
      <c r="D17" s="45">
        <v>803</v>
      </c>
      <c r="E17" s="45">
        <v>584</v>
      </c>
      <c r="F17" s="45">
        <v>943</v>
      </c>
      <c r="G17" s="45">
        <v>833</v>
      </c>
      <c r="H17" s="45">
        <v>633</v>
      </c>
      <c r="I17" s="45">
        <v>976</v>
      </c>
      <c r="J17" s="45">
        <v>880</v>
      </c>
      <c r="K17" s="45">
        <v>775</v>
      </c>
      <c r="L17" s="45">
        <v>1948</v>
      </c>
      <c r="M17" s="45">
        <v>1983</v>
      </c>
      <c r="N17" s="45">
        <v>2224</v>
      </c>
      <c r="O17" s="45">
        <v>1981</v>
      </c>
      <c r="P17" s="45">
        <v>2357</v>
      </c>
      <c r="Q17" s="45">
        <v>2515</v>
      </c>
      <c r="R17" s="45">
        <v>1887</v>
      </c>
      <c r="S17" s="45">
        <v>2011</v>
      </c>
      <c r="T17" s="45">
        <v>1960</v>
      </c>
      <c r="U17" s="45">
        <v>1473</v>
      </c>
      <c r="V17" s="45">
        <v>1784</v>
      </c>
      <c r="W17" s="45">
        <v>1709</v>
      </c>
      <c r="X17" s="45">
        <v>2178</v>
      </c>
      <c r="Y17" s="45">
        <v>2194</v>
      </c>
      <c r="Z17" s="45">
        <v>1540</v>
      </c>
      <c r="AA17" s="30">
        <f>SUM(C17:N17)</f>
        <v>13349</v>
      </c>
      <c r="AB17" s="30">
        <f>SUM(O17:Z17)</f>
        <v>23589</v>
      </c>
      <c r="AC17" s="31">
        <f>+Z17/N17-1</f>
        <v>-0.30755395683453235</v>
      </c>
      <c r="AD17" s="31">
        <f>SUM(O17:Z17)/SUM(C17:N17)-1</f>
        <v>0.7670986590755862</v>
      </c>
    </row>
    <row r="18" spans="1:30" ht="12.75">
      <c r="A18" s="95"/>
      <c r="B18" s="29" t="s">
        <v>82</v>
      </c>
      <c r="C18" s="45">
        <v>462</v>
      </c>
      <c r="D18" s="45">
        <v>566</v>
      </c>
      <c r="E18" s="45">
        <v>283</v>
      </c>
      <c r="F18" s="45">
        <v>553</v>
      </c>
      <c r="G18" s="45">
        <v>648</v>
      </c>
      <c r="H18" s="45">
        <v>496</v>
      </c>
      <c r="I18" s="45">
        <v>506</v>
      </c>
      <c r="J18" s="45">
        <v>596</v>
      </c>
      <c r="K18" s="45">
        <v>383</v>
      </c>
      <c r="L18" s="45">
        <v>1441</v>
      </c>
      <c r="M18" s="45">
        <v>1278</v>
      </c>
      <c r="N18" s="45">
        <v>1395</v>
      </c>
      <c r="O18" s="45">
        <v>1287</v>
      </c>
      <c r="P18" s="45">
        <v>1685</v>
      </c>
      <c r="Q18" s="45">
        <v>1954</v>
      </c>
      <c r="R18" s="45">
        <v>1399</v>
      </c>
      <c r="S18" s="45">
        <v>1330</v>
      </c>
      <c r="T18" s="45">
        <v>1194</v>
      </c>
      <c r="U18" s="45">
        <v>983</v>
      </c>
      <c r="V18" s="45">
        <v>1214</v>
      </c>
      <c r="W18" s="45">
        <v>995</v>
      </c>
      <c r="X18" s="45">
        <v>1243</v>
      </c>
      <c r="Y18" s="45">
        <v>1480</v>
      </c>
      <c r="Z18" s="45">
        <v>929</v>
      </c>
      <c r="AA18" s="30">
        <f>SUM(C18:N18)</f>
        <v>8607</v>
      </c>
      <c r="AB18" s="30">
        <f>SUM(O18:Z18)</f>
        <v>15693</v>
      </c>
      <c r="AC18" s="31">
        <f>+Z18/N18-1</f>
        <v>-0.3340501792114695</v>
      </c>
      <c r="AD18" s="31">
        <f>SUM(O18:Z18)/SUM(C18:N18)-1</f>
        <v>0.8232833739979086</v>
      </c>
    </row>
    <row r="19" spans="1:30" ht="12.75">
      <c r="A19" s="95"/>
      <c r="B19" s="33" t="s">
        <v>83</v>
      </c>
      <c r="C19" s="34">
        <f>1-(C17+C15)/C14</f>
        <v>0.707184201566224</v>
      </c>
      <c r="D19" s="34">
        <f aca="true" t="shared" si="4" ref="D19:S19">1-(D17+D15)/D14</f>
        <v>0.6677619569185834</v>
      </c>
      <c r="E19" s="34">
        <f t="shared" si="4"/>
        <v>0.7944068838352797</v>
      </c>
      <c r="F19" s="34">
        <f t="shared" si="4"/>
        <v>0.6646103896103897</v>
      </c>
      <c r="G19" s="34">
        <f t="shared" si="4"/>
        <v>0.7305175490779299</v>
      </c>
      <c r="H19" s="34">
        <f t="shared" si="4"/>
        <v>0.7876903947777433</v>
      </c>
      <c r="I19" s="34">
        <f t="shared" si="4"/>
        <v>0.6949507021213026</v>
      </c>
      <c r="J19" s="34">
        <f t="shared" si="4"/>
        <v>0.7247678945792153</v>
      </c>
      <c r="K19" s="34">
        <f t="shared" si="4"/>
        <v>0.7640607424071991</v>
      </c>
      <c r="L19" s="34">
        <f t="shared" si="4"/>
        <v>0.4818383988139362</v>
      </c>
      <c r="M19" s="34">
        <f t="shared" si="4"/>
        <v>0.4718647489275801</v>
      </c>
      <c r="N19" s="34">
        <f>1-(N17+N15)/N14</f>
        <v>0.42176541717049576</v>
      </c>
      <c r="O19" s="34">
        <f t="shared" si="4"/>
        <v>0.5040499884286045</v>
      </c>
      <c r="P19" s="34">
        <f t="shared" si="4"/>
        <v>0.37153110047846893</v>
      </c>
      <c r="Q19" s="34">
        <f t="shared" si="4"/>
        <v>0.35028517110266155</v>
      </c>
      <c r="R19" s="34">
        <f t="shared" si="4"/>
        <v>0.5298438934802572</v>
      </c>
      <c r="S19" s="34">
        <f t="shared" si="4"/>
        <v>0.48916761687571264</v>
      </c>
      <c r="T19" s="34">
        <f aca="true" t="shared" si="5" ref="T19:AB19">1-(T17+T15)/T14</f>
        <v>0.5060804490177736</v>
      </c>
      <c r="U19" s="34">
        <f t="shared" si="5"/>
        <v>0.645541958041958</v>
      </c>
      <c r="V19" s="34">
        <f t="shared" si="5"/>
        <v>0.5542857142857143</v>
      </c>
      <c r="W19" s="34">
        <f t="shared" si="5"/>
        <v>0.5402755078216204</v>
      </c>
      <c r="X19" s="34">
        <f t="shared" si="5"/>
        <v>0.44597432905484247</v>
      </c>
      <c r="Y19" s="34">
        <f t="shared" si="5"/>
        <v>0.38918507235338917</v>
      </c>
      <c r="Z19" s="34">
        <f t="shared" si="5"/>
        <v>0.5871364388744384</v>
      </c>
      <c r="AA19" s="35">
        <f t="shared" si="5"/>
        <v>0.6480622803592346</v>
      </c>
      <c r="AB19" s="35">
        <f t="shared" si="5"/>
        <v>0.49485538676988305</v>
      </c>
      <c r="AC19" s="36"/>
      <c r="AD19" s="36"/>
    </row>
    <row r="20" spans="1:30" ht="12.75">
      <c r="A20" s="95"/>
      <c r="B20" s="37" t="s">
        <v>84</v>
      </c>
      <c r="C20" s="38">
        <f>1-(C17-C16+C15-C18)/C14</f>
        <v>0.8668709567585973</v>
      </c>
      <c r="D20" s="38">
        <f aca="true" t="shared" si="6" ref="D20:S20">1-(D17-D16+D15-D18)/D14</f>
        <v>0.8904709748083242</v>
      </c>
      <c r="E20" s="38">
        <f t="shared" si="6"/>
        <v>0.8982790411800861</v>
      </c>
      <c r="F20" s="38">
        <f t="shared" si="6"/>
        <v>0.8551948051948052</v>
      </c>
      <c r="G20" s="38">
        <f t="shared" si="6"/>
        <v>0.9375371802498513</v>
      </c>
      <c r="H20" s="38">
        <f t="shared" si="6"/>
        <v>0.953061858874728</v>
      </c>
      <c r="I20" s="38">
        <f t="shared" si="6"/>
        <v>0.8512100388407529</v>
      </c>
      <c r="J20" s="38">
        <f t="shared" si="6"/>
        <v>0.9095537586103624</v>
      </c>
      <c r="K20" s="38">
        <f t="shared" si="6"/>
        <v>0.8785151856017998</v>
      </c>
      <c r="L20" s="38">
        <f t="shared" si="6"/>
        <v>0.859896219421794</v>
      </c>
      <c r="M20" s="38">
        <f t="shared" si="6"/>
        <v>0.8064597527125914</v>
      </c>
      <c r="N20" s="38">
        <f>1-(N17-N16+N15-N18)/N14</f>
        <v>0.7678355501813785</v>
      </c>
      <c r="O20" s="38">
        <f t="shared" si="6"/>
        <v>0.8213376533209905</v>
      </c>
      <c r="P20" s="38">
        <f t="shared" si="6"/>
        <v>0.8009569377990431</v>
      </c>
      <c r="Q20" s="38">
        <f t="shared" si="6"/>
        <v>0.8493346007604563</v>
      </c>
      <c r="R20" s="38">
        <f t="shared" si="6"/>
        <v>0.8735078053259872</v>
      </c>
      <c r="S20" s="38">
        <f t="shared" si="6"/>
        <v>0.8173318129988597</v>
      </c>
      <c r="T20" s="38">
        <f aca="true" t="shared" si="7" ref="T20:AB20">1-(T17-T16+T15-T18)/T14</f>
        <v>0.8009822263797942</v>
      </c>
      <c r="U20" s="38">
        <f t="shared" si="7"/>
        <v>0.8817744755244755</v>
      </c>
      <c r="V20" s="38">
        <f t="shared" si="7"/>
        <v>0.8562285714285714</v>
      </c>
      <c r="W20" s="38">
        <f t="shared" si="7"/>
        <v>0.8010740135419099</v>
      </c>
      <c r="X20" s="38">
        <f t="shared" si="7"/>
        <v>0.7509918319719954</v>
      </c>
      <c r="Y20" s="38">
        <f t="shared" si="7"/>
        <v>0.7981721249047982</v>
      </c>
      <c r="Z20" s="38">
        <f t="shared" si="7"/>
        <v>0.8302199101442421</v>
      </c>
      <c r="AA20" s="39">
        <f t="shared" si="7"/>
        <v>0.8693137446310035</v>
      </c>
      <c r="AB20" s="39">
        <f t="shared" si="7"/>
        <v>0.8241106334973645</v>
      </c>
      <c r="AC20" s="36"/>
      <c r="AD20" s="36"/>
    </row>
    <row r="21" spans="1:30" ht="12.75" customHeight="1">
      <c r="A21" s="99" t="s">
        <v>21</v>
      </c>
      <c r="B21" s="29" t="s">
        <v>78</v>
      </c>
      <c r="C21" s="45">
        <v>5124</v>
      </c>
      <c r="D21" s="45">
        <v>4591</v>
      </c>
      <c r="E21" s="45">
        <v>5004</v>
      </c>
      <c r="F21" s="45">
        <v>4752</v>
      </c>
      <c r="G21" s="45">
        <v>4841</v>
      </c>
      <c r="H21" s="45">
        <v>4635</v>
      </c>
      <c r="I21" s="45">
        <v>4874</v>
      </c>
      <c r="J21" s="45">
        <v>5017</v>
      </c>
      <c r="K21" s="45">
        <v>4737</v>
      </c>
      <c r="L21" s="45">
        <v>4966</v>
      </c>
      <c r="M21" s="45">
        <v>4674</v>
      </c>
      <c r="N21" s="45">
        <v>4981</v>
      </c>
      <c r="O21" s="45">
        <v>5070</v>
      </c>
      <c r="P21" s="45">
        <v>4614</v>
      </c>
      <c r="Q21" s="45">
        <v>4947</v>
      </c>
      <c r="R21" s="45">
        <v>4806</v>
      </c>
      <c r="S21" s="45">
        <v>4970</v>
      </c>
      <c r="T21" s="45">
        <v>4840</v>
      </c>
      <c r="U21" s="45">
        <v>5119</v>
      </c>
      <c r="V21" s="45">
        <v>5036</v>
      </c>
      <c r="W21" s="45">
        <v>4934</v>
      </c>
      <c r="X21" s="45">
        <v>5139</v>
      </c>
      <c r="Y21" s="45">
        <v>4756</v>
      </c>
      <c r="Z21" s="45">
        <v>5054</v>
      </c>
      <c r="AA21" s="30">
        <f>SUM(C21:N21)</f>
        <v>58196</v>
      </c>
      <c r="AB21" s="30">
        <f>SUM(O21:Z21)</f>
        <v>59285</v>
      </c>
      <c r="AC21" s="31">
        <f>+Z21/N21-1</f>
        <v>0.014655691628187029</v>
      </c>
      <c r="AD21" s="31">
        <f>SUM(O21:Z21)/SUM(C21:N21)-1</f>
        <v>0.01871262629734005</v>
      </c>
    </row>
    <row r="22" spans="1:30" ht="12.75">
      <c r="A22" s="99"/>
      <c r="B22" s="29" t="s">
        <v>79</v>
      </c>
      <c r="C22" s="45">
        <v>145</v>
      </c>
      <c r="D22" s="45">
        <v>168</v>
      </c>
      <c r="E22" s="45">
        <v>280</v>
      </c>
      <c r="F22" s="45">
        <v>199</v>
      </c>
      <c r="G22" s="45">
        <v>180</v>
      </c>
      <c r="H22" s="45">
        <v>123</v>
      </c>
      <c r="I22" s="45">
        <v>67</v>
      </c>
      <c r="J22" s="45">
        <v>103</v>
      </c>
      <c r="K22" s="45">
        <v>89</v>
      </c>
      <c r="L22" s="45">
        <v>183</v>
      </c>
      <c r="M22" s="45">
        <v>138</v>
      </c>
      <c r="N22" s="45">
        <v>155</v>
      </c>
      <c r="O22" s="45">
        <v>142</v>
      </c>
      <c r="P22" s="45">
        <v>249</v>
      </c>
      <c r="Q22" s="45">
        <v>184</v>
      </c>
      <c r="R22" s="45">
        <v>195</v>
      </c>
      <c r="S22" s="45">
        <v>152</v>
      </c>
      <c r="T22" s="45">
        <v>101</v>
      </c>
      <c r="U22" s="45">
        <v>114</v>
      </c>
      <c r="V22" s="45">
        <v>109</v>
      </c>
      <c r="W22" s="45">
        <v>124</v>
      </c>
      <c r="X22" s="45">
        <v>118</v>
      </c>
      <c r="Y22" s="45">
        <v>199</v>
      </c>
      <c r="Z22" s="45">
        <v>140</v>
      </c>
      <c r="AA22" s="30">
        <f>SUM(C22:N22)</f>
        <v>1830</v>
      </c>
      <c r="AB22" s="30">
        <f>SUM(O22:Z22)</f>
        <v>1827</v>
      </c>
      <c r="AC22" s="31">
        <f>+Z22/N22-1</f>
        <v>-0.09677419354838712</v>
      </c>
      <c r="AD22" s="31">
        <f>SUM(O22:Z22)/SUM(C22:N22)-1</f>
        <v>-0.0016393442622950616</v>
      </c>
    </row>
    <row r="23" spans="1:30" ht="12.75">
      <c r="A23" s="99"/>
      <c r="B23" s="29" t="s">
        <v>80</v>
      </c>
      <c r="C23" s="45">
        <v>43</v>
      </c>
      <c r="D23" s="45">
        <v>108</v>
      </c>
      <c r="E23" s="45">
        <v>123</v>
      </c>
      <c r="F23" s="45">
        <v>134</v>
      </c>
      <c r="G23" s="45">
        <v>91</v>
      </c>
      <c r="H23" s="45">
        <v>50</v>
      </c>
      <c r="I23" s="45">
        <v>28</v>
      </c>
      <c r="J23" s="45">
        <v>64</v>
      </c>
      <c r="K23" s="45">
        <v>45</v>
      </c>
      <c r="L23" s="45">
        <v>126</v>
      </c>
      <c r="M23" s="45">
        <v>98</v>
      </c>
      <c r="N23" s="45">
        <v>118</v>
      </c>
      <c r="O23" s="45">
        <v>92</v>
      </c>
      <c r="P23" s="45">
        <v>146</v>
      </c>
      <c r="Q23" s="45">
        <v>113</v>
      </c>
      <c r="R23" s="45">
        <v>113</v>
      </c>
      <c r="S23" s="45">
        <v>93</v>
      </c>
      <c r="T23" s="45">
        <v>50</v>
      </c>
      <c r="U23" s="45">
        <v>56</v>
      </c>
      <c r="V23" s="45">
        <v>52</v>
      </c>
      <c r="W23" s="45">
        <v>48</v>
      </c>
      <c r="X23" s="45">
        <v>68</v>
      </c>
      <c r="Y23" s="45">
        <v>157</v>
      </c>
      <c r="Z23" s="45">
        <v>91</v>
      </c>
      <c r="AA23" s="30">
        <f>SUM(C23:N23)</f>
        <v>1028</v>
      </c>
      <c r="AB23" s="30">
        <f>SUM(O23:Z23)</f>
        <v>1079</v>
      </c>
      <c r="AC23" s="31">
        <f>+Z23/N23-1</f>
        <v>-0.22881355932203384</v>
      </c>
      <c r="AD23" s="31">
        <f>SUM(O23:Z23)/SUM(C23:N23)-1</f>
        <v>0.04961089494163429</v>
      </c>
    </row>
    <row r="24" spans="1:30" ht="12.75">
      <c r="A24" s="99"/>
      <c r="B24" s="29" t="s">
        <v>81</v>
      </c>
      <c r="C24" s="45">
        <v>625</v>
      </c>
      <c r="D24" s="45">
        <v>846</v>
      </c>
      <c r="E24" s="45">
        <v>1018</v>
      </c>
      <c r="F24" s="45">
        <v>988</v>
      </c>
      <c r="G24" s="45">
        <v>1137</v>
      </c>
      <c r="H24" s="45">
        <v>673</v>
      </c>
      <c r="I24" s="45">
        <v>595</v>
      </c>
      <c r="J24" s="45">
        <v>790</v>
      </c>
      <c r="K24" s="45">
        <v>543</v>
      </c>
      <c r="L24" s="45">
        <v>1220</v>
      </c>
      <c r="M24" s="45">
        <v>1013</v>
      </c>
      <c r="N24" s="45">
        <v>1236</v>
      </c>
      <c r="O24" s="45">
        <v>844</v>
      </c>
      <c r="P24" s="45">
        <v>1403</v>
      </c>
      <c r="Q24" s="45">
        <v>1264</v>
      </c>
      <c r="R24" s="45">
        <v>942</v>
      </c>
      <c r="S24" s="45">
        <v>804</v>
      </c>
      <c r="T24" s="45">
        <v>695</v>
      </c>
      <c r="U24" s="45">
        <v>551</v>
      </c>
      <c r="V24" s="45">
        <v>829</v>
      </c>
      <c r="W24" s="45">
        <v>825</v>
      </c>
      <c r="X24" s="45">
        <v>1218</v>
      </c>
      <c r="Y24" s="45">
        <v>1144</v>
      </c>
      <c r="Z24" s="45">
        <v>1153</v>
      </c>
      <c r="AA24" s="30">
        <f>SUM(C24:N24)</f>
        <v>10684</v>
      </c>
      <c r="AB24" s="30">
        <f>SUM(O24:Z24)</f>
        <v>11672</v>
      </c>
      <c r="AC24" s="31">
        <f>+Z24/N24-1</f>
        <v>-0.06715210355987056</v>
      </c>
      <c r="AD24" s="31">
        <f>SUM(O24:Z24)/SUM(C24:N24)-1</f>
        <v>0.09247472856608008</v>
      </c>
    </row>
    <row r="25" spans="1:30" ht="12.75">
      <c r="A25" s="99"/>
      <c r="B25" s="29" t="s">
        <v>82</v>
      </c>
      <c r="C25" s="45">
        <v>379</v>
      </c>
      <c r="D25" s="45">
        <v>556</v>
      </c>
      <c r="E25" s="45">
        <v>736</v>
      </c>
      <c r="F25" s="45">
        <v>760</v>
      </c>
      <c r="G25" s="45">
        <v>793</v>
      </c>
      <c r="H25" s="45">
        <v>362</v>
      </c>
      <c r="I25" s="45">
        <v>352</v>
      </c>
      <c r="J25" s="45">
        <v>482</v>
      </c>
      <c r="K25" s="45">
        <v>336</v>
      </c>
      <c r="L25" s="45">
        <v>922</v>
      </c>
      <c r="M25" s="45">
        <v>660</v>
      </c>
      <c r="N25" s="45">
        <v>969</v>
      </c>
      <c r="O25" s="45">
        <v>627</v>
      </c>
      <c r="P25" s="45">
        <v>1177</v>
      </c>
      <c r="Q25" s="45">
        <v>1007</v>
      </c>
      <c r="R25" s="45">
        <v>705</v>
      </c>
      <c r="S25" s="45">
        <v>564</v>
      </c>
      <c r="T25" s="45">
        <v>493</v>
      </c>
      <c r="U25" s="45">
        <v>402</v>
      </c>
      <c r="V25" s="45">
        <v>551</v>
      </c>
      <c r="W25" s="45">
        <v>484</v>
      </c>
      <c r="X25" s="45">
        <v>936</v>
      </c>
      <c r="Y25" s="45">
        <v>885</v>
      </c>
      <c r="Z25" s="45">
        <v>790</v>
      </c>
      <c r="AA25" s="30">
        <f>SUM(C25:N25)</f>
        <v>7307</v>
      </c>
      <c r="AB25" s="30">
        <f>SUM(O25:Z25)</f>
        <v>8621</v>
      </c>
      <c r="AC25" s="31">
        <f>+Z25/N25-1</f>
        <v>-0.18472652218782248</v>
      </c>
      <c r="AD25" s="31">
        <f>SUM(O25:Z25)/SUM(C25:N25)-1</f>
        <v>0.1798275626111947</v>
      </c>
    </row>
    <row r="26" spans="1:30" ht="12.75">
      <c r="A26" s="99"/>
      <c r="B26" s="33" t="s">
        <v>83</v>
      </c>
      <c r="C26" s="34">
        <f>1-(C24+C22)/C21</f>
        <v>0.8497267759562841</v>
      </c>
      <c r="D26" s="34">
        <f aca="true" t="shared" si="8" ref="D26:S26">1-(D24+D22)/D21</f>
        <v>0.7791330864735352</v>
      </c>
      <c r="E26" s="34">
        <f t="shared" si="8"/>
        <v>0.740607513988809</v>
      </c>
      <c r="F26" s="34">
        <f t="shared" si="8"/>
        <v>0.7502104377104377</v>
      </c>
      <c r="G26" s="34">
        <f t="shared" si="8"/>
        <v>0.7279487709151002</v>
      </c>
      <c r="H26" s="34">
        <f t="shared" si="8"/>
        <v>0.8282632146709816</v>
      </c>
      <c r="I26" s="34">
        <f t="shared" si="8"/>
        <v>0.8641772671317194</v>
      </c>
      <c r="J26" s="34">
        <f t="shared" si="8"/>
        <v>0.8220051823799083</v>
      </c>
      <c r="K26" s="34">
        <f t="shared" si="8"/>
        <v>0.8665822250369433</v>
      </c>
      <c r="L26" s="34">
        <f t="shared" si="8"/>
        <v>0.7174788562223118</v>
      </c>
      <c r="M26" s="34">
        <f t="shared" si="8"/>
        <v>0.7537441163885323</v>
      </c>
      <c r="N26" s="34">
        <f>1-(N24+N22)/N21</f>
        <v>0.7207388074683798</v>
      </c>
      <c r="O26" s="34">
        <f t="shared" si="8"/>
        <v>0.8055226824457593</v>
      </c>
      <c r="P26" s="34">
        <f t="shared" si="8"/>
        <v>0.6419592544429995</v>
      </c>
      <c r="Q26" s="34">
        <f t="shared" si="8"/>
        <v>0.7072973519304628</v>
      </c>
      <c r="R26" s="34">
        <f t="shared" si="8"/>
        <v>0.7634207240948814</v>
      </c>
      <c r="S26" s="34">
        <f t="shared" si="8"/>
        <v>0.807645875251509</v>
      </c>
      <c r="T26" s="34">
        <f aca="true" t="shared" si="9" ref="T26:AB26">1-(T24+T22)/T21</f>
        <v>0.8355371900826446</v>
      </c>
      <c r="U26" s="34">
        <f t="shared" si="9"/>
        <v>0.8700918148075796</v>
      </c>
      <c r="V26" s="34">
        <f t="shared" si="9"/>
        <v>0.8137410643367752</v>
      </c>
      <c r="W26" s="34">
        <f t="shared" si="9"/>
        <v>0.8076611268747467</v>
      </c>
      <c r="X26" s="34">
        <f t="shared" si="9"/>
        <v>0.7400272426542129</v>
      </c>
      <c r="Y26" s="34">
        <f t="shared" si="9"/>
        <v>0.7176198486122792</v>
      </c>
      <c r="Z26" s="34">
        <f t="shared" si="9"/>
        <v>0.7441630391768896</v>
      </c>
      <c r="AA26" s="35">
        <f t="shared" si="9"/>
        <v>0.7849680390404838</v>
      </c>
      <c r="AB26" s="35">
        <f t="shared" si="9"/>
        <v>0.7723032807624188</v>
      </c>
      <c r="AC26" s="36"/>
      <c r="AD26" s="36"/>
    </row>
    <row r="27" spans="1:30" ht="12.75">
      <c r="A27" s="99"/>
      <c r="B27" s="37" t="s">
        <v>84</v>
      </c>
      <c r="C27" s="38">
        <f>1-(C24-C23+C22-C25)/C21</f>
        <v>0.9320843091334895</v>
      </c>
      <c r="D27" s="38">
        <f aca="true" t="shared" si="10" ref="D27:S27">1-(D24-D23+D22-D25)/D21</f>
        <v>0.9237638858636462</v>
      </c>
      <c r="E27" s="38">
        <f t="shared" si="10"/>
        <v>0.9122701838529177</v>
      </c>
      <c r="F27" s="38">
        <f t="shared" si="10"/>
        <v>0.9383417508417509</v>
      </c>
      <c r="G27" s="38">
        <f t="shared" si="10"/>
        <v>0.9105556703160504</v>
      </c>
      <c r="H27" s="38">
        <f t="shared" si="10"/>
        <v>0.9171521035598705</v>
      </c>
      <c r="I27" s="38">
        <f t="shared" si="10"/>
        <v>0.9421419778416086</v>
      </c>
      <c r="J27" s="38">
        <f t="shared" si="10"/>
        <v>0.9308351604544549</v>
      </c>
      <c r="K27" s="38">
        <f t="shared" si="10"/>
        <v>0.9470128773485328</v>
      </c>
      <c r="L27" s="38">
        <f t="shared" si="10"/>
        <v>0.9285138944824809</v>
      </c>
      <c r="M27" s="38">
        <f t="shared" si="10"/>
        <v>0.9159178433889602</v>
      </c>
      <c r="N27" s="38">
        <f>1-(N24-N23+N22-N25)/N21</f>
        <v>0.9389680786990564</v>
      </c>
      <c r="O27" s="38">
        <f t="shared" si="10"/>
        <v>0.9473372781065089</v>
      </c>
      <c r="P27" s="38">
        <f t="shared" si="10"/>
        <v>0.9286952752492414</v>
      </c>
      <c r="Q27" s="38">
        <f t="shared" si="10"/>
        <v>0.9336971902162927</v>
      </c>
      <c r="R27" s="38">
        <f t="shared" si="10"/>
        <v>0.9336246358718269</v>
      </c>
      <c r="S27" s="38">
        <f t="shared" si="10"/>
        <v>0.9398390342052314</v>
      </c>
      <c r="T27" s="38">
        <f aca="true" t="shared" si="11" ref="T27:AB27">1-(T24-T23+T22-T25)/T21</f>
        <v>0.9477272727272728</v>
      </c>
      <c r="U27" s="38">
        <f t="shared" si="11"/>
        <v>0.9595624145340886</v>
      </c>
      <c r="V27" s="38">
        <f t="shared" si="11"/>
        <v>0.9334789515488483</v>
      </c>
      <c r="W27" s="38">
        <f t="shared" si="11"/>
        <v>0.9154843940008107</v>
      </c>
      <c r="X27" s="38">
        <f t="shared" si="11"/>
        <v>0.935395991438023</v>
      </c>
      <c r="Y27" s="38">
        <f t="shared" si="11"/>
        <v>0.9367115222876367</v>
      </c>
      <c r="Z27" s="38">
        <f t="shared" si="11"/>
        <v>0.9184804115552038</v>
      </c>
      <c r="AA27" s="39">
        <f t="shared" si="11"/>
        <v>0.9281909409581415</v>
      </c>
      <c r="AB27" s="39">
        <f t="shared" si="11"/>
        <v>0.9359197098760226</v>
      </c>
      <c r="AC27" s="36"/>
      <c r="AD27" s="36"/>
    </row>
    <row r="28" spans="1:30" ht="12.75" customHeight="1">
      <c r="A28" s="99" t="s">
        <v>64</v>
      </c>
      <c r="B28" s="29" t="s">
        <v>78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263</v>
      </c>
      <c r="N28" s="45">
        <v>531</v>
      </c>
      <c r="O28" s="45">
        <v>798</v>
      </c>
      <c r="P28" s="45">
        <v>670</v>
      </c>
      <c r="Q28" s="45">
        <v>771</v>
      </c>
      <c r="R28" s="45">
        <v>823</v>
      </c>
      <c r="S28" s="45">
        <v>863</v>
      </c>
      <c r="T28" s="45">
        <v>907</v>
      </c>
      <c r="U28" s="45">
        <v>1002</v>
      </c>
      <c r="V28" s="45">
        <v>1167</v>
      </c>
      <c r="W28" s="45">
        <v>1090</v>
      </c>
      <c r="X28" s="45">
        <v>1012</v>
      </c>
      <c r="Y28" s="45">
        <v>1160</v>
      </c>
      <c r="Z28" s="45">
        <v>1395</v>
      </c>
      <c r="AA28" s="30">
        <f>SUM(C28:N28)</f>
        <v>794</v>
      </c>
      <c r="AB28" s="30">
        <f>SUM(O28:Z28)</f>
        <v>11658</v>
      </c>
      <c r="AC28" s="31">
        <f>+Z28/N28-1</f>
        <v>1.6271186440677967</v>
      </c>
      <c r="AD28" s="31">
        <f>SUM(O28:Z28)/SUM(C28:N28)-1</f>
        <v>13.682619647355164</v>
      </c>
    </row>
    <row r="29" spans="1:30" ht="12.75">
      <c r="A29" s="99"/>
      <c r="B29" s="29" t="s">
        <v>79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21</v>
      </c>
      <c r="N29" s="45">
        <v>44</v>
      </c>
      <c r="O29" s="45">
        <v>5</v>
      </c>
      <c r="P29" s="45">
        <v>6</v>
      </c>
      <c r="Q29" s="45">
        <v>14</v>
      </c>
      <c r="R29" s="45">
        <v>10</v>
      </c>
      <c r="S29" s="45">
        <v>44</v>
      </c>
      <c r="T29" s="45">
        <v>16</v>
      </c>
      <c r="U29" s="45">
        <v>23</v>
      </c>
      <c r="V29" s="45">
        <v>35</v>
      </c>
      <c r="W29" s="45">
        <v>30</v>
      </c>
      <c r="X29" s="45">
        <v>8</v>
      </c>
      <c r="Y29" s="45">
        <v>25</v>
      </c>
      <c r="Z29" s="45">
        <v>24</v>
      </c>
      <c r="AA29" s="30">
        <f>SUM(C29:N29)</f>
        <v>65</v>
      </c>
      <c r="AB29" s="30">
        <f>SUM(O29:Z29)</f>
        <v>240</v>
      </c>
      <c r="AC29" s="31">
        <f>+Z29/N29-1</f>
        <v>-0.4545454545454546</v>
      </c>
      <c r="AD29" s="31">
        <f>SUM(O29:Z29)/SUM(C29:N29)-1</f>
        <v>2.6923076923076925</v>
      </c>
    </row>
    <row r="30" spans="1:30" ht="12.75">
      <c r="A30" s="99"/>
      <c r="B30" s="29" t="s">
        <v>80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3</v>
      </c>
      <c r="P30" s="45">
        <v>1</v>
      </c>
      <c r="Q30" s="45">
        <v>13</v>
      </c>
      <c r="R30" s="45">
        <v>6</v>
      </c>
      <c r="S30" s="45">
        <v>0</v>
      </c>
      <c r="T30" s="45">
        <v>4</v>
      </c>
      <c r="U30" s="45">
        <v>6</v>
      </c>
      <c r="V30" s="45">
        <v>29</v>
      </c>
      <c r="W30" s="45">
        <v>14</v>
      </c>
      <c r="X30" s="45">
        <v>2</v>
      </c>
      <c r="Y30" s="45">
        <v>4</v>
      </c>
      <c r="Z30" s="45">
        <v>12</v>
      </c>
      <c r="AA30" s="30">
        <f>SUM(C30:N30)</f>
        <v>0</v>
      </c>
      <c r="AB30" s="30">
        <f>SUM(O30:Z30)</f>
        <v>94</v>
      </c>
      <c r="AC30" s="31"/>
      <c r="AD30" s="31"/>
    </row>
    <row r="31" spans="1:30" ht="12.75">
      <c r="A31" s="99"/>
      <c r="B31" s="29" t="s">
        <v>81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73</v>
      </c>
      <c r="N31" s="45">
        <v>219</v>
      </c>
      <c r="O31" s="45">
        <v>251</v>
      </c>
      <c r="P31" s="45">
        <v>304</v>
      </c>
      <c r="Q31" s="45">
        <v>342</v>
      </c>
      <c r="R31" s="45">
        <v>177</v>
      </c>
      <c r="S31" s="45">
        <v>263</v>
      </c>
      <c r="T31" s="45">
        <v>237</v>
      </c>
      <c r="U31" s="45">
        <v>351</v>
      </c>
      <c r="V31" s="45">
        <v>451</v>
      </c>
      <c r="W31" s="45">
        <v>357</v>
      </c>
      <c r="X31" s="45">
        <v>456</v>
      </c>
      <c r="Y31" s="45">
        <v>912</v>
      </c>
      <c r="Z31" s="45">
        <v>724</v>
      </c>
      <c r="AA31" s="30">
        <f>SUM(C31:N31)</f>
        <v>292</v>
      </c>
      <c r="AB31" s="30">
        <f>SUM(O31:Z31)</f>
        <v>4825</v>
      </c>
      <c r="AC31" s="31">
        <f>+Z31/N31-1</f>
        <v>2.3059360730593608</v>
      </c>
      <c r="AD31" s="31">
        <f>SUM(O31:Z31)/SUM(C31:N31)-1</f>
        <v>15.523972602739725</v>
      </c>
    </row>
    <row r="32" spans="1:30" ht="12.75">
      <c r="A32" s="99"/>
      <c r="B32" s="29" t="s">
        <v>82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64</v>
      </c>
      <c r="N32" s="45">
        <v>211</v>
      </c>
      <c r="O32" s="45">
        <v>243</v>
      </c>
      <c r="P32" s="45">
        <v>293</v>
      </c>
      <c r="Q32" s="45">
        <v>271</v>
      </c>
      <c r="R32" s="45">
        <v>170</v>
      </c>
      <c r="S32" s="45">
        <v>213</v>
      </c>
      <c r="T32" s="45">
        <v>217</v>
      </c>
      <c r="U32" s="45">
        <v>311</v>
      </c>
      <c r="V32" s="45">
        <v>384</v>
      </c>
      <c r="W32" s="45">
        <v>303</v>
      </c>
      <c r="X32" s="45">
        <v>362</v>
      </c>
      <c r="Y32" s="45">
        <v>743</v>
      </c>
      <c r="Z32" s="45">
        <v>487</v>
      </c>
      <c r="AA32" s="30">
        <f>SUM(C32:N32)</f>
        <v>275</v>
      </c>
      <c r="AB32" s="30">
        <f>SUM(O32:Z32)</f>
        <v>3997</v>
      </c>
      <c r="AC32" s="31">
        <f>+Z32/N32-1</f>
        <v>1.3080568720379149</v>
      </c>
      <c r="AD32" s="31">
        <f>SUM(O32:Z32)/SUM(C32:N32)-1</f>
        <v>13.534545454545455</v>
      </c>
    </row>
    <row r="33" spans="1:30" ht="12.75">
      <c r="A33" s="99"/>
      <c r="B33" s="33" t="s">
        <v>83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>
        <f aca="true" t="shared" si="12" ref="M33:T33">1-(M31+M29)/M28</f>
        <v>0.6425855513307985</v>
      </c>
      <c r="N33" s="34">
        <f t="shared" si="12"/>
        <v>0.5047080979284368</v>
      </c>
      <c r="O33" s="34">
        <f t="shared" si="12"/>
        <v>0.6791979949874687</v>
      </c>
      <c r="P33" s="34">
        <f t="shared" si="12"/>
        <v>0.5373134328358209</v>
      </c>
      <c r="Q33" s="34">
        <f t="shared" si="12"/>
        <v>0.5382619974059663</v>
      </c>
      <c r="R33" s="34">
        <f t="shared" si="12"/>
        <v>0.772782503037667</v>
      </c>
      <c r="S33" s="34">
        <f t="shared" si="12"/>
        <v>0.6442641946697567</v>
      </c>
      <c r="T33" s="34">
        <f t="shared" si="12"/>
        <v>0.721058434399118</v>
      </c>
      <c r="U33" s="34">
        <f aca="true" t="shared" si="13" ref="U33:AB33">1-(U31+U29)/U28</f>
        <v>0.626746506986028</v>
      </c>
      <c r="V33" s="34">
        <f t="shared" si="13"/>
        <v>0.583547557840617</v>
      </c>
      <c r="W33" s="34">
        <f t="shared" si="13"/>
        <v>0.644954128440367</v>
      </c>
      <c r="X33" s="34">
        <f t="shared" si="13"/>
        <v>0.541501976284585</v>
      </c>
      <c r="Y33" s="34">
        <f t="shared" si="13"/>
        <v>0.1922413793103448</v>
      </c>
      <c r="Z33" s="34">
        <f t="shared" si="13"/>
        <v>0.4637992831541219</v>
      </c>
      <c r="AA33" s="35">
        <f t="shared" si="13"/>
        <v>0.5503778337531486</v>
      </c>
      <c r="AB33" s="35">
        <f t="shared" si="13"/>
        <v>0.5655343969806141</v>
      </c>
      <c r="AC33" s="36"/>
      <c r="AD33" s="36"/>
    </row>
    <row r="34" spans="1:30" ht="12.75">
      <c r="A34" s="99"/>
      <c r="B34" s="37" t="s">
        <v>84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>
        <f aca="true" t="shared" si="14" ref="M34:T34">1-(M31-M30+M29-M32)/M28</f>
        <v>0.8859315589353612</v>
      </c>
      <c r="N34" s="38">
        <f t="shared" si="14"/>
        <v>0.9020715630885122</v>
      </c>
      <c r="O34" s="38">
        <f t="shared" si="14"/>
        <v>0.987468671679198</v>
      </c>
      <c r="P34" s="38">
        <f t="shared" si="14"/>
        <v>0.9761194029850746</v>
      </c>
      <c r="Q34" s="38">
        <f t="shared" si="14"/>
        <v>0.9066147859922179</v>
      </c>
      <c r="R34" s="38">
        <f t="shared" si="14"/>
        <v>0.9866342648845686</v>
      </c>
      <c r="S34" s="38">
        <f t="shared" si="14"/>
        <v>0.8910776361529548</v>
      </c>
      <c r="T34" s="38">
        <f t="shared" si="14"/>
        <v>0.9647188533627343</v>
      </c>
      <c r="U34" s="38">
        <f aca="true" t="shared" si="15" ref="U34:AB34">1-(U31-U30+U29-U32)/U28</f>
        <v>0.9431137724550899</v>
      </c>
      <c r="V34" s="38">
        <f t="shared" si="15"/>
        <v>0.9374464438731791</v>
      </c>
      <c r="W34" s="38">
        <f t="shared" si="15"/>
        <v>0.9357798165137614</v>
      </c>
      <c r="X34" s="38">
        <f t="shared" si="15"/>
        <v>0.9011857707509882</v>
      </c>
      <c r="Y34" s="38">
        <f t="shared" si="15"/>
        <v>0.8362068965517242</v>
      </c>
      <c r="Z34" s="38">
        <f t="shared" si="15"/>
        <v>0.821505376344086</v>
      </c>
      <c r="AA34" s="39">
        <f t="shared" si="15"/>
        <v>0.8967254408060453</v>
      </c>
      <c r="AB34" s="39">
        <f t="shared" si="15"/>
        <v>0.9164522216503689</v>
      </c>
      <c r="AC34" s="36"/>
      <c r="AD34" s="36"/>
    </row>
    <row r="35" spans="1:30" ht="12.75" customHeight="1">
      <c r="A35" s="99" t="s">
        <v>14</v>
      </c>
      <c r="B35" s="29" t="s">
        <v>78</v>
      </c>
      <c r="C35" s="45">
        <v>2468</v>
      </c>
      <c r="D35" s="45">
        <v>2286</v>
      </c>
      <c r="E35" s="45">
        <v>2363</v>
      </c>
      <c r="F35" s="45">
        <v>2210</v>
      </c>
      <c r="G35" s="45">
        <v>2302</v>
      </c>
      <c r="H35" s="45">
        <v>2377</v>
      </c>
      <c r="I35" s="45">
        <v>2535</v>
      </c>
      <c r="J35" s="45">
        <v>2394</v>
      </c>
      <c r="K35" s="45">
        <v>2137</v>
      </c>
      <c r="L35" s="45">
        <v>2311</v>
      </c>
      <c r="M35" s="45">
        <v>2182</v>
      </c>
      <c r="N35" s="45">
        <v>2233</v>
      </c>
      <c r="O35" s="45">
        <v>2311</v>
      </c>
      <c r="P35" s="45">
        <v>2030</v>
      </c>
      <c r="Q35" s="45">
        <v>2155</v>
      </c>
      <c r="R35" s="45">
        <v>2092</v>
      </c>
      <c r="S35" s="45">
        <v>2169</v>
      </c>
      <c r="T35" s="45">
        <v>2121</v>
      </c>
      <c r="U35" s="45">
        <v>2061</v>
      </c>
      <c r="V35" s="45">
        <v>2001</v>
      </c>
      <c r="W35" s="45">
        <v>1892</v>
      </c>
      <c r="X35" s="45">
        <v>2006</v>
      </c>
      <c r="Y35" s="45">
        <v>1928</v>
      </c>
      <c r="Z35" s="45">
        <v>2101</v>
      </c>
      <c r="AA35" s="30">
        <f>SUM(C35:N35)</f>
        <v>27798</v>
      </c>
      <c r="AB35" s="30">
        <f>SUM(O35:Z35)</f>
        <v>24867</v>
      </c>
      <c r="AC35" s="31">
        <f>+Z35/N35-1</f>
        <v>-0.059113300492610876</v>
      </c>
      <c r="AD35" s="31">
        <f>SUM(O35:Z35)/SUM(C35:N35)-1</f>
        <v>-0.10543924023311024</v>
      </c>
    </row>
    <row r="36" spans="1:30" ht="12.75">
      <c r="A36" s="99"/>
      <c r="B36" s="29" t="s">
        <v>79</v>
      </c>
      <c r="C36" s="45">
        <v>34</v>
      </c>
      <c r="D36" s="45">
        <v>64</v>
      </c>
      <c r="E36" s="45">
        <v>34</v>
      </c>
      <c r="F36" s="45">
        <v>36</v>
      </c>
      <c r="G36" s="45">
        <v>55</v>
      </c>
      <c r="H36" s="45">
        <v>33</v>
      </c>
      <c r="I36" s="45">
        <v>112</v>
      </c>
      <c r="J36" s="45">
        <v>93</v>
      </c>
      <c r="K36" s="45">
        <v>72</v>
      </c>
      <c r="L36" s="45">
        <v>71</v>
      </c>
      <c r="M36" s="45">
        <v>52</v>
      </c>
      <c r="N36" s="45">
        <v>66</v>
      </c>
      <c r="O36" s="45">
        <v>34</v>
      </c>
      <c r="P36" s="45">
        <v>87</v>
      </c>
      <c r="Q36" s="45">
        <v>58</v>
      </c>
      <c r="R36" s="45">
        <v>58</v>
      </c>
      <c r="S36" s="45">
        <v>51</v>
      </c>
      <c r="T36" s="45">
        <v>53</v>
      </c>
      <c r="U36" s="45">
        <v>33</v>
      </c>
      <c r="V36" s="45">
        <v>14</v>
      </c>
      <c r="W36" s="45">
        <v>14</v>
      </c>
      <c r="X36" s="45">
        <v>16</v>
      </c>
      <c r="Y36" s="45">
        <v>17</v>
      </c>
      <c r="Z36" s="45">
        <v>20</v>
      </c>
      <c r="AA36" s="30">
        <f>SUM(C36:N36)</f>
        <v>722</v>
      </c>
      <c r="AB36" s="30">
        <f>SUM(O36:Z36)</f>
        <v>455</v>
      </c>
      <c r="AC36" s="31">
        <f>+Z36/N36-1</f>
        <v>-0.696969696969697</v>
      </c>
      <c r="AD36" s="31">
        <f>SUM(O36:Z36)/SUM(C36:N36)-1</f>
        <v>-0.3698060941828255</v>
      </c>
    </row>
    <row r="37" spans="1:30" ht="12.75">
      <c r="A37" s="99"/>
      <c r="B37" s="29" t="s">
        <v>80</v>
      </c>
      <c r="C37" s="45">
        <v>22</v>
      </c>
      <c r="D37" s="45">
        <v>33</v>
      </c>
      <c r="E37" s="45">
        <v>16</v>
      </c>
      <c r="F37" s="45">
        <v>6</v>
      </c>
      <c r="G37" s="45">
        <v>16</v>
      </c>
      <c r="H37" s="45">
        <v>8</v>
      </c>
      <c r="I37" s="45">
        <v>28</v>
      </c>
      <c r="J37" s="45">
        <v>21</v>
      </c>
      <c r="K37" s="45">
        <v>23</v>
      </c>
      <c r="L37" s="45">
        <v>27</v>
      </c>
      <c r="M37" s="45">
        <v>20</v>
      </c>
      <c r="N37" s="45">
        <v>20</v>
      </c>
      <c r="O37" s="45">
        <v>17</v>
      </c>
      <c r="P37" s="45">
        <v>38</v>
      </c>
      <c r="Q37" s="45">
        <v>12</v>
      </c>
      <c r="R37" s="45">
        <v>11</v>
      </c>
      <c r="S37" s="45">
        <v>18</v>
      </c>
      <c r="T37" s="45">
        <v>9</v>
      </c>
      <c r="U37" s="45">
        <v>5</v>
      </c>
      <c r="V37" s="45">
        <v>6</v>
      </c>
      <c r="W37" s="45">
        <v>4</v>
      </c>
      <c r="X37" s="45">
        <v>9</v>
      </c>
      <c r="Y37" s="45">
        <v>12</v>
      </c>
      <c r="Z37" s="45">
        <v>6</v>
      </c>
      <c r="AA37" s="30">
        <f>SUM(C37:N37)</f>
        <v>240</v>
      </c>
      <c r="AB37" s="30">
        <f>SUM(O37:Z37)</f>
        <v>147</v>
      </c>
      <c r="AC37" s="31">
        <f>+Z37/N37-1</f>
        <v>-0.7</v>
      </c>
      <c r="AD37" s="31">
        <f>SUM(O37:Z37)/SUM(C37:N37)-1</f>
        <v>-0.38749999999999996</v>
      </c>
    </row>
    <row r="38" spans="1:30" ht="12.75">
      <c r="A38" s="99"/>
      <c r="B38" s="29" t="s">
        <v>81</v>
      </c>
      <c r="C38" s="45">
        <v>462</v>
      </c>
      <c r="D38" s="45">
        <v>573</v>
      </c>
      <c r="E38" s="45">
        <v>455</v>
      </c>
      <c r="F38" s="45">
        <v>449</v>
      </c>
      <c r="G38" s="45">
        <v>460</v>
      </c>
      <c r="H38" s="45">
        <v>476</v>
      </c>
      <c r="I38" s="45">
        <v>683</v>
      </c>
      <c r="J38" s="45">
        <v>565</v>
      </c>
      <c r="K38" s="45">
        <v>374</v>
      </c>
      <c r="L38" s="45">
        <v>678</v>
      </c>
      <c r="M38" s="45">
        <v>602</v>
      </c>
      <c r="N38" s="45">
        <v>937</v>
      </c>
      <c r="O38" s="45">
        <v>362</v>
      </c>
      <c r="P38" s="45">
        <v>549</v>
      </c>
      <c r="Q38" s="45">
        <v>497</v>
      </c>
      <c r="R38" s="45">
        <v>300</v>
      </c>
      <c r="S38" s="45">
        <v>310</v>
      </c>
      <c r="T38" s="45">
        <v>288</v>
      </c>
      <c r="U38" s="45">
        <v>229</v>
      </c>
      <c r="V38" s="45">
        <v>205</v>
      </c>
      <c r="W38" s="45">
        <v>217</v>
      </c>
      <c r="X38" s="45">
        <v>323</v>
      </c>
      <c r="Y38" s="45">
        <v>221</v>
      </c>
      <c r="Z38" s="45">
        <v>457</v>
      </c>
      <c r="AA38" s="30">
        <f>SUM(C38:N38)</f>
        <v>6714</v>
      </c>
      <c r="AB38" s="30">
        <f>SUM(O38:Z38)</f>
        <v>3958</v>
      </c>
      <c r="AC38" s="31">
        <f>+Z38/N38-1</f>
        <v>-0.512273212379936</v>
      </c>
      <c r="AD38" s="31">
        <f>SUM(O38:Z38)/SUM(C38:N38)-1</f>
        <v>-0.4104855525767054</v>
      </c>
    </row>
    <row r="39" spans="1:30" ht="12.75">
      <c r="A39" s="99"/>
      <c r="B39" s="29" t="s">
        <v>82</v>
      </c>
      <c r="C39" s="45">
        <v>247</v>
      </c>
      <c r="D39" s="45">
        <v>429</v>
      </c>
      <c r="E39" s="45">
        <v>243</v>
      </c>
      <c r="F39" s="45">
        <v>284</v>
      </c>
      <c r="G39" s="45">
        <v>258</v>
      </c>
      <c r="H39" s="45">
        <v>245</v>
      </c>
      <c r="I39" s="45">
        <v>300</v>
      </c>
      <c r="J39" s="45">
        <v>258</v>
      </c>
      <c r="K39" s="45">
        <v>187</v>
      </c>
      <c r="L39" s="45">
        <v>429</v>
      </c>
      <c r="M39" s="45">
        <v>339</v>
      </c>
      <c r="N39" s="45">
        <v>440</v>
      </c>
      <c r="O39" s="45">
        <v>209</v>
      </c>
      <c r="P39" s="45">
        <v>399</v>
      </c>
      <c r="Q39" s="45">
        <v>336</v>
      </c>
      <c r="R39" s="45">
        <v>227</v>
      </c>
      <c r="S39" s="45">
        <v>186</v>
      </c>
      <c r="T39" s="45">
        <v>143</v>
      </c>
      <c r="U39" s="45">
        <v>111</v>
      </c>
      <c r="V39" s="45">
        <v>115</v>
      </c>
      <c r="W39" s="45">
        <v>142</v>
      </c>
      <c r="X39" s="45">
        <v>259</v>
      </c>
      <c r="Y39" s="45">
        <v>169</v>
      </c>
      <c r="Z39" s="45">
        <v>324</v>
      </c>
      <c r="AA39" s="30">
        <f>SUM(C39:N39)</f>
        <v>3659</v>
      </c>
      <c r="AB39" s="30">
        <f>SUM(O39:Z39)</f>
        <v>2620</v>
      </c>
      <c r="AC39" s="31">
        <f>+Z39/N39-1</f>
        <v>-0.26363636363636367</v>
      </c>
      <c r="AD39" s="31">
        <f>SUM(O39:Z39)/SUM(C39:N39)-1</f>
        <v>-0.28395736540038263</v>
      </c>
    </row>
    <row r="40" spans="1:30" ht="12.75">
      <c r="A40" s="99"/>
      <c r="B40" s="33" t="s">
        <v>83</v>
      </c>
      <c r="C40" s="34">
        <f>1-(C38+C36)/C35</f>
        <v>0.7990275526742301</v>
      </c>
      <c r="D40" s="34">
        <f aca="true" t="shared" si="16" ref="D40:S40">1-(D38+D36)/D35</f>
        <v>0.7213473315835521</v>
      </c>
      <c r="E40" s="34">
        <f t="shared" si="16"/>
        <v>0.7930596699111299</v>
      </c>
      <c r="F40" s="34">
        <f t="shared" si="16"/>
        <v>0.7805429864253394</v>
      </c>
      <c r="G40" s="34">
        <f t="shared" si="16"/>
        <v>0.7762814943527367</v>
      </c>
      <c r="H40" s="34">
        <f t="shared" si="16"/>
        <v>0.785864535128313</v>
      </c>
      <c r="I40" s="34">
        <f t="shared" si="16"/>
        <v>0.6863905325443787</v>
      </c>
      <c r="J40" s="34">
        <f t="shared" si="16"/>
        <v>0.7251461988304093</v>
      </c>
      <c r="K40" s="34">
        <f t="shared" si="16"/>
        <v>0.7912962096396818</v>
      </c>
      <c r="L40" s="34">
        <f t="shared" si="16"/>
        <v>0.6758978797057551</v>
      </c>
      <c r="M40" s="34">
        <f t="shared" si="16"/>
        <v>0.7002749770852429</v>
      </c>
      <c r="N40" s="34">
        <f t="shared" si="16"/>
        <v>0.5508284818629646</v>
      </c>
      <c r="O40" s="34">
        <f t="shared" si="16"/>
        <v>0.8286456079619212</v>
      </c>
      <c r="P40" s="34">
        <f t="shared" si="16"/>
        <v>0.6866995073891626</v>
      </c>
      <c r="Q40" s="34">
        <f t="shared" si="16"/>
        <v>0.7424593967517401</v>
      </c>
      <c r="R40" s="34">
        <f t="shared" si="16"/>
        <v>0.8288718929254302</v>
      </c>
      <c r="S40" s="34">
        <f t="shared" si="16"/>
        <v>0.8335638543107423</v>
      </c>
      <c r="T40" s="34">
        <f aca="true" t="shared" si="17" ref="T40:AB40">1-(T38+T36)/T35</f>
        <v>0.8392267798208393</v>
      </c>
      <c r="U40" s="34">
        <f t="shared" si="17"/>
        <v>0.8728772440562833</v>
      </c>
      <c r="V40" s="34">
        <f t="shared" si="17"/>
        <v>0.8905547226386806</v>
      </c>
      <c r="W40" s="34">
        <f t="shared" si="17"/>
        <v>0.877906976744186</v>
      </c>
      <c r="X40" s="34">
        <f t="shared" si="17"/>
        <v>0.8310069790628116</v>
      </c>
      <c r="Y40" s="34">
        <f t="shared" si="17"/>
        <v>0.8765560165975104</v>
      </c>
      <c r="Z40" s="34">
        <f t="shared" si="17"/>
        <v>0.7729652546406474</v>
      </c>
      <c r="AA40" s="35">
        <f t="shared" si="17"/>
        <v>0.7324987409166127</v>
      </c>
      <c r="AB40" s="35">
        <f t="shared" si="17"/>
        <v>0.8225358909397997</v>
      </c>
      <c r="AC40" s="36"/>
      <c r="AD40" s="36"/>
    </row>
    <row r="41" spans="1:30" ht="12.75">
      <c r="A41" s="99"/>
      <c r="B41" s="37" t="s">
        <v>84</v>
      </c>
      <c r="C41" s="38">
        <f>1-(C38-C37+C36-C39)/C35</f>
        <v>0.9080226904376013</v>
      </c>
      <c r="D41" s="38">
        <f aca="true" t="shared" si="18" ref="D41:S41">1-(D38-D37+D36-D39)/D35</f>
        <v>0.9234470691163604</v>
      </c>
      <c r="E41" s="38">
        <f t="shared" si="18"/>
        <v>0.9026661024121879</v>
      </c>
      <c r="F41" s="38">
        <f t="shared" si="18"/>
        <v>0.9117647058823529</v>
      </c>
      <c r="G41" s="38">
        <f t="shared" si="18"/>
        <v>0.8953084274543874</v>
      </c>
      <c r="H41" s="38">
        <f t="shared" si="18"/>
        <v>0.8923012200252419</v>
      </c>
      <c r="I41" s="38">
        <f t="shared" si="18"/>
        <v>0.8157790927021696</v>
      </c>
      <c r="J41" s="38">
        <f t="shared" si="18"/>
        <v>0.841687552213868</v>
      </c>
      <c r="K41" s="38">
        <f t="shared" si="18"/>
        <v>0.8895648104819841</v>
      </c>
      <c r="L41" s="38">
        <f t="shared" si="18"/>
        <v>0.87321505841627</v>
      </c>
      <c r="M41" s="38">
        <f t="shared" si="18"/>
        <v>0.8648029330889093</v>
      </c>
      <c r="N41" s="38">
        <f t="shared" si="18"/>
        <v>0.7568293775190327</v>
      </c>
      <c r="O41" s="38">
        <f t="shared" si="18"/>
        <v>0.9264387710947641</v>
      </c>
      <c r="P41" s="38">
        <f t="shared" si="18"/>
        <v>0.9019704433497537</v>
      </c>
      <c r="Q41" s="38">
        <f t="shared" si="18"/>
        <v>0.9039443155452436</v>
      </c>
      <c r="R41" s="38">
        <f t="shared" si="18"/>
        <v>0.9426386233269598</v>
      </c>
      <c r="S41" s="38">
        <f t="shared" si="18"/>
        <v>0.9276164130935916</v>
      </c>
      <c r="T41" s="38">
        <f aca="true" t="shared" si="19" ref="T41:AB41">1-(T38-T37+T36-T39)/T35</f>
        <v>0.9108910891089109</v>
      </c>
      <c r="U41" s="38">
        <f t="shared" si="19"/>
        <v>0.9291606016496846</v>
      </c>
      <c r="V41" s="38">
        <f t="shared" si="19"/>
        <v>0.9510244877561219</v>
      </c>
      <c r="W41" s="38">
        <f t="shared" si="19"/>
        <v>0.9550739957716702</v>
      </c>
      <c r="X41" s="38">
        <f t="shared" si="19"/>
        <v>0.9646061814556331</v>
      </c>
      <c r="Y41" s="38">
        <f t="shared" si="19"/>
        <v>0.9704356846473029</v>
      </c>
      <c r="Z41" s="38">
        <f t="shared" si="19"/>
        <v>0.9300333174678724</v>
      </c>
      <c r="AA41" s="39">
        <f t="shared" si="19"/>
        <v>0.8727606302611699</v>
      </c>
      <c r="AB41" s="39">
        <f t="shared" si="19"/>
        <v>0.9338078578035147</v>
      </c>
      <c r="AC41" s="36"/>
      <c r="AD41" s="36"/>
    </row>
    <row r="42" spans="1:30" ht="12.75">
      <c r="A42" s="99" t="s">
        <v>52</v>
      </c>
      <c r="B42" s="29" t="s">
        <v>78</v>
      </c>
      <c r="C42" s="45">
        <v>2261</v>
      </c>
      <c r="D42" s="45">
        <v>1913</v>
      </c>
      <c r="E42" s="45">
        <v>2150</v>
      </c>
      <c r="F42" s="45">
        <v>2176</v>
      </c>
      <c r="G42" s="45">
        <v>2355</v>
      </c>
      <c r="H42" s="45">
        <v>2406</v>
      </c>
      <c r="I42" s="45">
        <v>2500</v>
      </c>
      <c r="J42" s="45">
        <v>2427</v>
      </c>
      <c r="K42" s="45">
        <v>2366</v>
      </c>
      <c r="L42" s="45">
        <v>0</v>
      </c>
      <c r="M42" s="45">
        <v>2498</v>
      </c>
      <c r="N42" s="45">
        <v>2566</v>
      </c>
      <c r="O42" s="45">
        <v>2618</v>
      </c>
      <c r="P42" s="45">
        <v>2423</v>
      </c>
      <c r="Q42" s="45">
        <v>2515</v>
      </c>
      <c r="R42" s="45">
        <v>2464</v>
      </c>
      <c r="S42" s="45">
        <v>2499</v>
      </c>
      <c r="T42" s="45">
        <v>2416</v>
      </c>
      <c r="U42" s="45">
        <v>2631</v>
      </c>
      <c r="V42" s="45">
        <v>2591</v>
      </c>
      <c r="W42" s="45">
        <v>2450</v>
      </c>
      <c r="X42" s="45">
        <v>2565</v>
      </c>
      <c r="Y42" s="45">
        <v>2426</v>
      </c>
      <c r="Z42" s="45">
        <v>2597</v>
      </c>
      <c r="AA42" s="30">
        <f>SUM(C42:N42)</f>
        <v>25618</v>
      </c>
      <c r="AB42" s="30">
        <f>SUM(O42:Z42)</f>
        <v>30195</v>
      </c>
      <c r="AC42" s="31">
        <f>+Z42/N42-1</f>
        <v>0.012081060015588507</v>
      </c>
      <c r="AD42" s="31">
        <f>SUM(O42:Z42)/SUM(C42:N42)-1</f>
        <v>0.1786634397689124</v>
      </c>
    </row>
    <row r="43" spans="1:30" ht="12.75">
      <c r="A43" s="99"/>
      <c r="B43" s="29" t="s">
        <v>79</v>
      </c>
      <c r="C43" s="45">
        <v>80</v>
      </c>
      <c r="D43" s="45">
        <v>132</v>
      </c>
      <c r="E43" s="45">
        <v>147</v>
      </c>
      <c r="F43" s="45">
        <v>79</v>
      </c>
      <c r="G43" s="45">
        <v>149</v>
      </c>
      <c r="H43" s="45">
        <v>84</v>
      </c>
      <c r="I43" s="45">
        <v>64</v>
      </c>
      <c r="J43" s="45">
        <v>59</v>
      </c>
      <c r="K43" s="45">
        <v>57</v>
      </c>
      <c r="L43" s="45">
        <v>0</v>
      </c>
      <c r="M43" s="45">
        <v>105</v>
      </c>
      <c r="N43" s="45">
        <v>103</v>
      </c>
      <c r="O43" s="45">
        <v>86</v>
      </c>
      <c r="P43" s="45">
        <v>169</v>
      </c>
      <c r="Q43" s="45">
        <v>108</v>
      </c>
      <c r="R43" s="45">
        <v>137</v>
      </c>
      <c r="S43" s="45">
        <v>105</v>
      </c>
      <c r="T43" s="45">
        <v>46</v>
      </c>
      <c r="U43" s="45">
        <v>63</v>
      </c>
      <c r="V43" s="45">
        <v>76</v>
      </c>
      <c r="W43" s="45">
        <v>65</v>
      </c>
      <c r="X43" s="45">
        <v>85</v>
      </c>
      <c r="Y43" s="45">
        <v>132</v>
      </c>
      <c r="Z43" s="45">
        <v>37</v>
      </c>
      <c r="AA43" s="30">
        <f>SUM(C43:N43)</f>
        <v>1059</v>
      </c>
      <c r="AB43" s="30">
        <f>SUM(O43:Z43)</f>
        <v>1109</v>
      </c>
      <c r="AC43" s="31">
        <f>+Z43/N43-1</f>
        <v>-0.6407766990291262</v>
      </c>
      <c r="AD43" s="31">
        <f>SUM(O43:Z43)/SUM(C43:N43)-1</f>
        <v>0.047214353163361755</v>
      </c>
    </row>
    <row r="44" spans="1:30" ht="12.75">
      <c r="A44" s="99"/>
      <c r="B44" s="29" t="s">
        <v>80</v>
      </c>
      <c r="C44" s="45">
        <v>23</v>
      </c>
      <c r="D44" s="45">
        <v>49</v>
      </c>
      <c r="E44" s="45">
        <v>52</v>
      </c>
      <c r="F44" s="45">
        <v>46</v>
      </c>
      <c r="G44" s="45">
        <v>53</v>
      </c>
      <c r="H44" s="45">
        <v>23</v>
      </c>
      <c r="I44" s="45">
        <v>19</v>
      </c>
      <c r="J44" s="45">
        <v>23</v>
      </c>
      <c r="K44" s="45">
        <v>21</v>
      </c>
      <c r="L44" s="45">
        <v>0</v>
      </c>
      <c r="M44" s="45">
        <v>59</v>
      </c>
      <c r="N44" s="45">
        <v>82</v>
      </c>
      <c r="O44" s="45">
        <v>49</v>
      </c>
      <c r="P44" s="45">
        <v>70</v>
      </c>
      <c r="Q44" s="45">
        <v>38</v>
      </c>
      <c r="R44" s="45">
        <v>48</v>
      </c>
      <c r="S44" s="45">
        <v>45</v>
      </c>
      <c r="T44" s="45">
        <v>27</v>
      </c>
      <c r="U44" s="45">
        <v>24</v>
      </c>
      <c r="V44" s="45">
        <v>36</v>
      </c>
      <c r="W44" s="45">
        <v>26</v>
      </c>
      <c r="X44" s="45">
        <v>37</v>
      </c>
      <c r="Y44" s="45">
        <v>76</v>
      </c>
      <c r="Z44" s="45">
        <v>24</v>
      </c>
      <c r="AA44" s="30">
        <f>SUM(C44:N44)</f>
        <v>450</v>
      </c>
      <c r="AB44" s="30">
        <f>SUM(O44:Z44)</f>
        <v>500</v>
      </c>
      <c r="AC44" s="31">
        <f>+Z44/N44-1</f>
        <v>-0.7073170731707317</v>
      </c>
      <c r="AD44" s="31">
        <f>SUM(O44:Z44)/SUM(C44:N44)-1</f>
        <v>0.11111111111111116</v>
      </c>
    </row>
    <row r="45" spans="1:30" ht="12.75">
      <c r="A45" s="99"/>
      <c r="B45" s="29" t="s">
        <v>81</v>
      </c>
      <c r="C45" s="45">
        <v>307</v>
      </c>
      <c r="D45" s="45">
        <v>535</v>
      </c>
      <c r="E45" s="45">
        <v>482</v>
      </c>
      <c r="F45" s="45">
        <v>458</v>
      </c>
      <c r="G45" s="45">
        <v>675</v>
      </c>
      <c r="H45" s="45">
        <v>460</v>
      </c>
      <c r="I45" s="45">
        <v>419</v>
      </c>
      <c r="J45" s="45">
        <v>404</v>
      </c>
      <c r="K45" s="45">
        <v>305</v>
      </c>
      <c r="L45" s="45">
        <v>0</v>
      </c>
      <c r="M45" s="45">
        <v>626</v>
      </c>
      <c r="N45" s="45">
        <v>668</v>
      </c>
      <c r="O45" s="45">
        <v>473</v>
      </c>
      <c r="P45" s="45">
        <v>708</v>
      </c>
      <c r="Q45" s="45">
        <v>688</v>
      </c>
      <c r="R45" s="45">
        <v>559</v>
      </c>
      <c r="S45" s="45">
        <v>416</v>
      </c>
      <c r="T45" s="45">
        <v>328</v>
      </c>
      <c r="U45" s="45">
        <v>292</v>
      </c>
      <c r="V45" s="45">
        <v>457</v>
      </c>
      <c r="W45" s="45">
        <v>379</v>
      </c>
      <c r="X45" s="45">
        <v>601</v>
      </c>
      <c r="Y45" s="45">
        <v>626</v>
      </c>
      <c r="Z45" s="45">
        <v>542</v>
      </c>
      <c r="AA45" s="30">
        <f>SUM(C45:N45)</f>
        <v>5339</v>
      </c>
      <c r="AB45" s="30">
        <f>SUM(O45:Z45)</f>
        <v>6069</v>
      </c>
      <c r="AC45" s="31">
        <f>+Z45/N45-1</f>
        <v>-0.18862275449101795</v>
      </c>
      <c r="AD45" s="31">
        <f>SUM(O45:Z45)/SUM(C45:N45)-1</f>
        <v>0.13672972466754074</v>
      </c>
    </row>
    <row r="46" spans="1:30" ht="12.75">
      <c r="A46" s="99"/>
      <c r="B46" s="29" t="s">
        <v>82</v>
      </c>
      <c r="C46" s="45">
        <v>179</v>
      </c>
      <c r="D46" s="45">
        <v>377</v>
      </c>
      <c r="E46" s="45">
        <v>290</v>
      </c>
      <c r="F46" s="45">
        <v>349</v>
      </c>
      <c r="G46" s="45">
        <v>470</v>
      </c>
      <c r="H46" s="45">
        <v>258</v>
      </c>
      <c r="I46" s="45">
        <v>253</v>
      </c>
      <c r="J46" s="45">
        <v>239</v>
      </c>
      <c r="K46" s="45">
        <v>145</v>
      </c>
      <c r="L46" s="45">
        <v>0</v>
      </c>
      <c r="M46" s="45">
        <v>416</v>
      </c>
      <c r="N46" s="45">
        <v>503</v>
      </c>
      <c r="O46" s="45">
        <v>348</v>
      </c>
      <c r="P46" s="45">
        <v>622</v>
      </c>
      <c r="Q46" s="45">
        <v>534</v>
      </c>
      <c r="R46" s="45">
        <v>366</v>
      </c>
      <c r="S46" s="45">
        <v>264</v>
      </c>
      <c r="T46" s="45">
        <v>234</v>
      </c>
      <c r="U46" s="45">
        <v>172</v>
      </c>
      <c r="V46" s="45">
        <v>298</v>
      </c>
      <c r="W46" s="45">
        <v>251</v>
      </c>
      <c r="X46" s="45">
        <v>478</v>
      </c>
      <c r="Y46" s="45">
        <v>434</v>
      </c>
      <c r="Z46" s="45">
        <v>430</v>
      </c>
      <c r="AA46" s="30">
        <f>SUM(C46:N46)</f>
        <v>3479</v>
      </c>
      <c r="AB46" s="30">
        <f>SUM(O46:Z46)</f>
        <v>4431</v>
      </c>
      <c r="AC46" s="31">
        <f>+Z46/N46-1</f>
        <v>-0.14512922465208744</v>
      </c>
      <c r="AD46" s="31">
        <f>SUM(O46:Z46)/SUM(C46:N46)-1</f>
        <v>0.27364185110663986</v>
      </c>
    </row>
    <row r="47" spans="1:30" ht="12.75">
      <c r="A47" s="99"/>
      <c r="B47" s="33" t="s">
        <v>83</v>
      </c>
      <c r="C47" s="34">
        <f>1-(C45+C43)/C42</f>
        <v>0.8288367978770456</v>
      </c>
      <c r="D47" s="34">
        <f aca="true" t="shared" si="20" ref="D47:S47">1-(D45+D43)/D42</f>
        <v>0.6513329848405646</v>
      </c>
      <c r="E47" s="34">
        <f t="shared" si="20"/>
        <v>0.7074418604651163</v>
      </c>
      <c r="F47" s="34">
        <f t="shared" si="20"/>
        <v>0.7532169117647058</v>
      </c>
      <c r="G47" s="34">
        <f t="shared" si="20"/>
        <v>0.6501061571125266</v>
      </c>
      <c r="H47" s="34">
        <f t="shared" si="20"/>
        <v>0.7738985868661679</v>
      </c>
      <c r="I47" s="34">
        <f t="shared" si="20"/>
        <v>0.8068</v>
      </c>
      <c r="J47" s="34">
        <f t="shared" si="20"/>
        <v>0.8092295014421096</v>
      </c>
      <c r="K47" s="34">
        <f t="shared" si="20"/>
        <v>0.8469991546914624</v>
      </c>
      <c r="L47" s="34"/>
      <c r="M47" s="34">
        <f t="shared" si="20"/>
        <v>0.7073658927141713</v>
      </c>
      <c r="N47" s="34">
        <f>1-(N45+N43)/N42</f>
        <v>0.6995323460639127</v>
      </c>
      <c r="O47" s="34">
        <f t="shared" si="20"/>
        <v>0.7864782276546982</v>
      </c>
      <c r="P47" s="34">
        <f t="shared" si="20"/>
        <v>0.6380520016508461</v>
      </c>
      <c r="Q47" s="34">
        <f t="shared" si="20"/>
        <v>0.6834990059642148</v>
      </c>
      <c r="R47" s="34">
        <f t="shared" si="20"/>
        <v>0.7175324675324675</v>
      </c>
      <c r="S47" s="34">
        <f t="shared" si="20"/>
        <v>0.7915166066426571</v>
      </c>
      <c r="T47" s="34">
        <f aca="true" t="shared" si="21" ref="T47:AB47">1-(T45+T43)/T42</f>
        <v>0.8451986754966887</v>
      </c>
      <c r="U47" s="34">
        <f t="shared" si="21"/>
        <v>0.8650703154694033</v>
      </c>
      <c r="V47" s="34">
        <f t="shared" si="21"/>
        <v>0.794287919722115</v>
      </c>
      <c r="W47" s="34">
        <f t="shared" si="21"/>
        <v>0.8187755102040817</v>
      </c>
      <c r="X47" s="34">
        <f t="shared" si="21"/>
        <v>0.7325536062378168</v>
      </c>
      <c r="Y47" s="34">
        <f t="shared" si="21"/>
        <v>0.6875515251442704</v>
      </c>
      <c r="Z47" s="34">
        <f t="shared" si="21"/>
        <v>0.7770504428186369</v>
      </c>
      <c r="AA47" s="35">
        <f t="shared" si="21"/>
        <v>0.7502537278476071</v>
      </c>
      <c r="AB47" s="35">
        <f t="shared" si="21"/>
        <v>0.7622785229342606</v>
      </c>
      <c r="AC47" s="36"/>
      <c r="AD47" s="36"/>
    </row>
    <row r="48" spans="1:30" ht="12.75">
      <c r="A48" s="99"/>
      <c r="B48" s="37" t="s">
        <v>84</v>
      </c>
      <c r="C48" s="38">
        <f>1-(C45-C44+C43-C46)/C42</f>
        <v>0.9181777974347634</v>
      </c>
      <c r="D48" s="38">
        <f aca="true" t="shared" si="22" ref="D48:S48">1-(D45-D44+D43-D46)/D42</f>
        <v>0.8740198640878202</v>
      </c>
      <c r="E48" s="38">
        <f t="shared" si="22"/>
        <v>0.8665116279069768</v>
      </c>
      <c r="F48" s="38">
        <f t="shared" si="22"/>
        <v>0.9347426470588235</v>
      </c>
      <c r="G48" s="38">
        <f t="shared" si="22"/>
        <v>0.8721868365180467</v>
      </c>
      <c r="H48" s="38">
        <f t="shared" si="22"/>
        <v>0.8906899418121363</v>
      </c>
      <c r="I48" s="38">
        <f t="shared" si="22"/>
        <v>0.9156</v>
      </c>
      <c r="J48" s="38">
        <f t="shared" si="22"/>
        <v>0.9171817058096415</v>
      </c>
      <c r="K48" s="38">
        <f t="shared" si="22"/>
        <v>0.9171597633136095</v>
      </c>
      <c r="L48" s="38"/>
      <c r="M48" s="38">
        <f t="shared" si="22"/>
        <v>0.8975180144115292</v>
      </c>
      <c r="N48" s="38">
        <f>1-(N45-N44+N43-N46)/N42</f>
        <v>0.9275136399064692</v>
      </c>
      <c r="O48" s="38">
        <f t="shared" si="22"/>
        <v>0.9381207028265852</v>
      </c>
      <c r="P48" s="38">
        <f t="shared" si="22"/>
        <v>0.9236483697895171</v>
      </c>
      <c r="Q48" s="38">
        <f t="shared" si="22"/>
        <v>0.910934393638171</v>
      </c>
      <c r="R48" s="38">
        <f t="shared" si="22"/>
        <v>0.885551948051948</v>
      </c>
      <c r="S48" s="38">
        <f t="shared" si="22"/>
        <v>0.9151660664265706</v>
      </c>
      <c r="T48" s="38">
        <f aca="true" t="shared" si="23" ref="T48:AB48">1-(T45-T44+T43-T46)/T42</f>
        <v>0.953228476821192</v>
      </c>
      <c r="U48" s="38">
        <f t="shared" si="23"/>
        <v>0.9395667046750285</v>
      </c>
      <c r="V48" s="38">
        <f t="shared" si="23"/>
        <v>0.9231956773446546</v>
      </c>
      <c r="W48" s="38">
        <f t="shared" si="23"/>
        <v>0.9318367346938775</v>
      </c>
      <c r="X48" s="38">
        <f t="shared" si="23"/>
        <v>0.9333333333333333</v>
      </c>
      <c r="Y48" s="38">
        <f t="shared" si="23"/>
        <v>0.8977741137675186</v>
      </c>
      <c r="Z48" s="38">
        <f t="shared" si="23"/>
        <v>0.9518675394686177</v>
      </c>
      <c r="AA48" s="39">
        <f t="shared" si="23"/>
        <v>0.9036224529627606</v>
      </c>
      <c r="AB48" s="39">
        <f t="shared" si="23"/>
        <v>0.9255837059115748</v>
      </c>
      <c r="AC48" s="36"/>
      <c r="AD48" s="36"/>
    </row>
    <row r="49" spans="1:30" ht="12.75">
      <c r="A49" s="101" t="s">
        <v>91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</row>
    <row r="51" ht="12.75">
      <c r="B51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</sheetData>
  <mergeCells count="15">
    <mergeCell ref="A1:AD1"/>
    <mergeCell ref="A2:AD2"/>
    <mergeCell ref="A3:AD3"/>
    <mergeCell ref="A4:AD4"/>
    <mergeCell ref="A35:A41"/>
    <mergeCell ref="A42:A48"/>
    <mergeCell ref="A49:AD49"/>
    <mergeCell ref="A7:A13"/>
    <mergeCell ref="A14:A20"/>
    <mergeCell ref="A21:A27"/>
    <mergeCell ref="AC5:AD5"/>
    <mergeCell ref="A28:A34"/>
    <mergeCell ref="C5:N5"/>
    <mergeCell ref="AA5:AB5"/>
    <mergeCell ref="O5:Z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Diciembre</dc:title>
  <dc:subject/>
  <dc:creator/>
  <cp:keywords/>
  <dc:description/>
  <cp:lastModifiedBy>52934662</cp:lastModifiedBy>
  <dcterms:created xsi:type="dcterms:W3CDTF">2008-07-11T15:54:34Z</dcterms:created>
  <dcterms:modified xsi:type="dcterms:W3CDTF">2009-01-30T12:59:37Z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AEVVZYF6TF2M-623-66</vt:lpwstr>
  </property>
  <property fmtid="{D5CDD505-2E9C-101B-9397-08002B2CF9AE}" pid="4" name="_dlc_DocIdItemGu">
    <vt:lpwstr>3c1c9618-9220-4eb0-bdd7-1a41965531d9</vt:lpwstr>
  </property>
  <property fmtid="{D5CDD505-2E9C-101B-9397-08002B2CF9AE}" pid="5" name="_dlc_DocIdU">
    <vt:lpwstr>http://bog127/AAeronautica/Estadisticas/TAereo/_layouts/DocIdRedir.aspx?ID=AEVVZYF6TF2M-623-66, AEVVZYF6TF2M-623-66</vt:lpwstr>
  </property>
  <property fmtid="{D5CDD505-2E9C-101B-9397-08002B2CF9AE}" pid="6" name="Cla">
    <vt:lpwstr>CALIDAD 2008</vt:lpwstr>
  </property>
  <property fmtid="{D5CDD505-2E9C-101B-9397-08002B2CF9AE}" pid="7" name="Secci">
    <vt:lpwstr>Calidad del Servicio</vt:lpwstr>
  </property>
  <property fmtid="{D5CDD505-2E9C-101B-9397-08002B2CF9AE}" pid="8" name="Ord">
    <vt:lpwstr>07</vt:lpwstr>
  </property>
  <property fmtid="{D5CDD505-2E9C-101B-9397-08002B2CF9AE}" pid="9" name="Filt">
    <vt:lpwstr>CALIDAD 2008</vt:lpwstr>
  </property>
  <property fmtid="{D5CDD505-2E9C-101B-9397-08002B2CF9AE}" pid="10" name="Forma">
    <vt:lpwstr>/Style%20Library/Images/xls.svg</vt:lpwstr>
  </property>
</Properties>
</file>